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kingd\Dropbox\Kingdom Climbing\Kingdom Prices\"/>
    </mc:Choice>
  </mc:AlternateContent>
  <xr:revisionPtr revIDLastSave="0" documentId="8_{4F3BB870-25E6-4F34-8156-EEF8CD9D6127}" xr6:coauthVersionLast="33" xr6:coauthVersionMax="33" xr10:uidLastSave="{00000000-0000-0000-0000-000000000000}"/>
  <bookViews>
    <workbookView xWindow="0" yWindow="705" windowWidth="19200" windowHeight="6945" xr2:uid="{00000000-000D-0000-FFFF-FFFF00000000}"/>
  </bookViews>
  <sheets>
    <sheet name="Price Sheet" sheetId="1" r:id="rId1"/>
    <sheet name="Color Codes" sheetId="2" r:id="rId2"/>
    <sheet name="Bolt List" sheetId="3" state="hidden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4" i="1" l="1"/>
  <c r="H332" i="1"/>
  <c r="H314" i="1"/>
  <c r="H302" i="1"/>
  <c r="H290" i="1"/>
  <c r="H275" i="1"/>
  <c r="H265" i="1"/>
  <c r="H256" i="1"/>
  <c r="H246" i="1"/>
  <c r="H241" i="1"/>
  <c r="H234" i="1"/>
  <c r="H209" i="1"/>
  <c r="H185" i="1"/>
  <c r="H176" i="1"/>
  <c r="H166" i="1"/>
  <c r="H162" i="1"/>
  <c r="H152" i="1"/>
  <c r="H148" i="1"/>
  <c r="H137" i="1"/>
  <c r="H128" i="1"/>
  <c r="H118" i="1"/>
  <c r="H107" i="1"/>
  <c r="H98" i="1"/>
  <c r="H90" i="1"/>
  <c r="H77" i="1"/>
  <c r="H65" i="1"/>
  <c r="H58" i="1"/>
  <c r="H48" i="1"/>
  <c r="H38" i="1"/>
  <c r="H33" i="1"/>
  <c r="H28" i="1"/>
  <c r="H372" i="1" l="1"/>
  <c r="H381" i="1" l="1"/>
  <c r="V381" i="1" s="1"/>
  <c r="G381" i="1"/>
  <c r="D381" i="1"/>
  <c r="V380" i="1"/>
  <c r="V379" i="1"/>
  <c r="V378" i="1"/>
  <c r="V377" i="1"/>
  <c r="V376" i="1"/>
  <c r="V375" i="1"/>
  <c r="V374" i="1"/>
  <c r="V372" i="1"/>
  <c r="G372" i="1"/>
  <c r="D372" i="1"/>
  <c r="V371" i="1"/>
  <c r="V370" i="1"/>
  <c r="V369" i="1"/>
  <c r="V368" i="1"/>
  <c r="V367" i="1"/>
  <c r="V366" i="1"/>
  <c r="V365" i="1"/>
  <c r="H391" i="1"/>
  <c r="V391" i="1" s="1"/>
  <c r="G391" i="1"/>
  <c r="D391" i="1"/>
  <c r="V390" i="1"/>
  <c r="V389" i="1"/>
  <c r="V388" i="1"/>
  <c r="V387" i="1"/>
  <c r="V386" i="1"/>
  <c r="V385" i="1"/>
  <c r="V398" i="1"/>
  <c r="V397" i="1"/>
  <c r="G400" i="1"/>
  <c r="H400" i="1"/>
  <c r="V399" i="1"/>
  <c r="V24" i="1"/>
  <c r="D28" i="1"/>
  <c r="G28" i="1"/>
  <c r="D33" i="1"/>
  <c r="G33" i="1"/>
  <c r="H410" i="1"/>
  <c r="V410" i="1"/>
  <c r="D410" i="1"/>
  <c r="V409" i="1"/>
  <c r="V408" i="1"/>
  <c r="V407" i="1"/>
  <c r="V406" i="1"/>
  <c r="V405" i="1"/>
  <c r="V404" i="1"/>
  <c r="V403" i="1"/>
  <c r="V413" i="1"/>
  <c r="V414" i="1"/>
  <c r="V415" i="1"/>
  <c r="V416" i="1"/>
  <c r="H223" i="1"/>
  <c r="V223" i="1" s="1"/>
  <c r="G223" i="1"/>
  <c r="D223" i="1"/>
  <c r="V222" i="1"/>
  <c r="V221" i="1"/>
  <c r="H363" i="1"/>
  <c r="V363" i="1" s="1"/>
  <c r="G363" i="1"/>
  <c r="D363" i="1"/>
  <c r="V362" i="1"/>
  <c r="V361" i="1"/>
  <c r="V360" i="1"/>
  <c r="V359" i="1"/>
  <c r="V358" i="1"/>
  <c r="V357" i="1"/>
  <c r="V356" i="1"/>
  <c r="V30" i="1"/>
  <c r="V31" i="1"/>
  <c r="V32" i="1"/>
  <c r="V33" i="1"/>
  <c r="V35" i="1"/>
  <c r="V36" i="1"/>
  <c r="H354" i="1"/>
  <c r="V354" i="1"/>
  <c r="G354" i="1"/>
  <c r="D354" i="1"/>
  <c r="V353" i="1"/>
  <c r="V352" i="1"/>
  <c r="V351" i="1"/>
  <c r="V350" i="1"/>
  <c r="V349" i="1"/>
  <c r="V348" i="1"/>
  <c r="V347" i="1"/>
  <c r="V394" i="1"/>
  <c r="V395" i="1"/>
  <c r="D344" i="1"/>
  <c r="V25" i="1"/>
  <c r="V50" i="1"/>
  <c r="V51" i="1"/>
  <c r="V123" i="1"/>
  <c r="V122" i="1"/>
  <c r="V111" i="1"/>
  <c r="V112" i="1"/>
  <c r="V60" i="1"/>
  <c r="V61" i="1"/>
  <c r="V62" i="1"/>
  <c r="V63" i="1"/>
  <c r="V94" i="1"/>
  <c r="V95" i="1"/>
  <c r="V150" i="1"/>
  <c r="V151" i="1"/>
  <c r="V211" i="1"/>
  <c r="V164" i="1"/>
  <c r="V165" i="1"/>
  <c r="V400" i="1"/>
  <c r="V336" i="1"/>
  <c r="V344" i="1"/>
  <c r="G344" i="1"/>
  <c r="V343" i="1"/>
  <c r="V342" i="1"/>
  <c r="V341" i="1"/>
  <c r="V340" i="1"/>
  <c r="V339" i="1"/>
  <c r="V338" i="1"/>
  <c r="V337" i="1"/>
  <c r="F323" i="3"/>
  <c r="T323" i="3"/>
  <c r="H323" i="3"/>
  <c r="I323" i="3"/>
  <c r="J323" i="3"/>
  <c r="K323" i="3"/>
  <c r="L323" i="3"/>
  <c r="M323" i="3"/>
  <c r="N323" i="3"/>
  <c r="O323" i="3"/>
  <c r="P323" i="3"/>
  <c r="Q323" i="3"/>
  <c r="R323" i="3"/>
  <c r="S323" i="3"/>
  <c r="U323" i="3"/>
  <c r="V323" i="3"/>
  <c r="G323" i="3"/>
  <c r="F322" i="3"/>
  <c r="F321" i="3"/>
  <c r="G321" i="3"/>
  <c r="H321" i="3"/>
  <c r="I321" i="3"/>
  <c r="J321" i="3"/>
  <c r="K321" i="3"/>
  <c r="L321" i="3"/>
  <c r="M321" i="3"/>
  <c r="N321" i="3"/>
  <c r="O321" i="3"/>
  <c r="P321" i="3"/>
  <c r="Q321" i="3"/>
  <c r="R321" i="3"/>
  <c r="S321" i="3"/>
  <c r="T321" i="3"/>
  <c r="U321" i="3"/>
  <c r="G322" i="3"/>
  <c r="H322" i="3"/>
  <c r="I322" i="3"/>
  <c r="J322" i="3"/>
  <c r="K322" i="3"/>
  <c r="L322" i="3"/>
  <c r="M322" i="3"/>
  <c r="N322" i="3"/>
  <c r="O322" i="3"/>
  <c r="P322" i="3"/>
  <c r="Q322" i="3"/>
  <c r="R322" i="3"/>
  <c r="S322" i="3"/>
  <c r="T322" i="3"/>
  <c r="U322" i="3"/>
  <c r="F324" i="3"/>
  <c r="G324" i="3"/>
  <c r="H324" i="3"/>
  <c r="I324" i="3"/>
  <c r="J324" i="3"/>
  <c r="K324" i="3"/>
  <c r="L324" i="3"/>
  <c r="M324" i="3"/>
  <c r="N324" i="3"/>
  <c r="O324" i="3"/>
  <c r="P324" i="3"/>
  <c r="Q324" i="3"/>
  <c r="R324" i="3"/>
  <c r="S324" i="3"/>
  <c r="T324" i="3"/>
  <c r="U324" i="3"/>
  <c r="V321" i="3"/>
  <c r="V324" i="3"/>
  <c r="V322" i="3"/>
  <c r="W172" i="3"/>
  <c r="D437" i="1"/>
  <c r="G332" i="1"/>
  <c r="V396" i="1"/>
  <c r="D400" i="1"/>
  <c r="K179" i="3"/>
  <c r="W173" i="3"/>
  <c r="W174" i="3"/>
  <c r="W175" i="3"/>
  <c r="W176" i="3"/>
  <c r="W177" i="3"/>
  <c r="W178" i="3"/>
  <c r="W163" i="3"/>
  <c r="G179" i="3"/>
  <c r="H179" i="3"/>
  <c r="I179" i="3"/>
  <c r="J179" i="3"/>
  <c r="L179" i="3"/>
  <c r="M179" i="3"/>
  <c r="N179" i="3"/>
  <c r="O179" i="3"/>
  <c r="P179" i="3"/>
  <c r="Q179" i="3"/>
  <c r="R179" i="3"/>
  <c r="S179" i="3"/>
  <c r="T179" i="3"/>
  <c r="U179" i="3"/>
  <c r="V179" i="3"/>
  <c r="F179" i="3"/>
  <c r="W179" i="3"/>
  <c r="B172" i="3"/>
  <c r="C172" i="3"/>
  <c r="D172" i="3"/>
  <c r="E172" i="3"/>
  <c r="B173" i="3"/>
  <c r="C173" i="3"/>
  <c r="D173" i="3"/>
  <c r="E173" i="3"/>
  <c r="B174" i="3"/>
  <c r="C174" i="3"/>
  <c r="D174" i="3"/>
  <c r="E174" i="3"/>
  <c r="X174" i="3"/>
  <c r="B175" i="3"/>
  <c r="C175" i="3"/>
  <c r="D175" i="3"/>
  <c r="E175" i="3"/>
  <c r="B176" i="3"/>
  <c r="C176" i="3"/>
  <c r="D176" i="3"/>
  <c r="E176" i="3"/>
  <c r="E483" i="3"/>
  <c r="L483" i="3"/>
  <c r="B177" i="3"/>
  <c r="C177" i="3"/>
  <c r="D177" i="3"/>
  <c r="E177" i="3"/>
  <c r="E484" i="3"/>
  <c r="G484" i="3"/>
  <c r="B178" i="3"/>
  <c r="C178" i="3"/>
  <c r="D178" i="3"/>
  <c r="E178" i="3"/>
  <c r="E485" i="3"/>
  <c r="F485" i="3"/>
  <c r="B179" i="3"/>
  <c r="C179" i="3"/>
  <c r="D179" i="3"/>
  <c r="E179" i="3"/>
  <c r="E486" i="3"/>
  <c r="G486" i="3"/>
  <c r="E169" i="3"/>
  <c r="B169" i="3"/>
  <c r="C169" i="3"/>
  <c r="D169" i="3"/>
  <c r="V184" i="1"/>
  <c r="V183" i="1"/>
  <c r="V182" i="1"/>
  <c r="V181" i="1"/>
  <c r="V180" i="1"/>
  <c r="V179" i="1"/>
  <c r="V178" i="1"/>
  <c r="D185" i="1"/>
  <c r="G185" i="1"/>
  <c r="V185" i="1"/>
  <c r="V175" i="1"/>
  <c r="V176" i="1"/>
  <c r="G176" i="1"/>
  <c r="D176" i="1"/>
  <c r="W24" i="3"/>
  <c r="E312" i="3"/>
  <c r="E619" i="3" s="1"/>
  <c r="E314" i="3"/>
  <c r="E315" i="3"/>
  <c r="E316" i="3"/>
  <c r="E623" i="3"/>
  <c r="E317" i="3"/>
  <c r="E318" i="3"/>
  <c r="E625" i="3"/>
  <c r="E319" i="3"/>
  <c r="E626" i="3"/>
  <c r="O626" i="3"/>
  <c r="E321" i="3"/>
  <c r="E628" i="3" s="1"/>
  <c r="E322" i="3"/>
  <c r="E323" i="3"/>
  <c r="X323" i="3" s="1"/>
  <c r="E630" i="3"/>
  <c r="M630" i="3" s="1"/>
  <c r="E324" i="3"/>
  <c r="E631" i="3" s="1"/>
  <c r="C24" i="3"/>
  <c r="D24" i="3"/>
  <c r="C25" i="3"/>
  <c r="D25" i="3"/>
  <c r="C26" i="3"/>
  <c r="D26" i="3"/>
  <c r="C27" i="3"/>
  <c r="D27" i="3"/>
  <c r="C28" i="3"/>
  <c r="D28" i="3"/>
  <c r="E25" i="3"/>
  <c r="X25" i="3" s="1"/>
  <c r="E332" i="3"/>
  <c r="G332" i="3" s="1"/>
  <c r="E26" i="3"/>
  <c r="E27" i="3"/>
  <c r="E334" i="3"/>
  <c r="J334" i="3"/>
  <c r="E28" i="3"/>
  <c r="E335" i="3"/>
  <c r="O335" i="3"/>
  <c r="E30" i="3"/>
  <c r="E337" i="3"/>
  <c r="E31" i="3"/>
  <c r="E338" i="3"/>
  <c r="E32" i="3"/>
  <c r="E339" i="3"/>
  <c r="P339" i="3"/>
  <c r="E33" i="3"/>
  <c r="E35" i="3"/>
  <c r="E36" i="3"/>
  <c r="E37" i="3"/>
  <c r="E38" i="3"/>
  <c r="E345" i="3"/>
  <c r="I345" i="3"/>
  <c r="E40" i="3"/>
  <c r="E347" i="3"/>
  <c r="E41" i="3"/>
  <c r="E42" i="3"/>
  <c r="E349" i="3"/>
  <c r="T349" i="3"/>
  <c r="E43" i="3"/>
  <c r="E44" i="3"/>
  <c r="E351" i="3"/>
  <c r="F351" i="3"/>
  <c r="E45" i="3"/>
  <c r="E46" i="3"/>
  <c r="E353" i="3"/>
  <c r="E47" i="3"/>
  <c r="E48" i="3"/>
  <c r="E355" i="3"/>
  <c r="E50" i="3"/>
  <c r="E357" i="3"/>
  <c r="Q357" i="3"/>
  <c r="E51" i="3"/>
  <c r="E52" i="3"/>
  <c r="E359" i="3"/>
  <c r="K359" i="3"/>
  <c r="E53" i="3"/>
  <c r="E360" i="3"/>
  <c r="Q360" i="3"/>
  <c r="E54" i="3"/>
  <c r="E55" i="3"/>
  <c r="E362" i="3"/>
  <c r="E56" i="3"/>
  <c r="E57" i="3"/>
  <c r="E364" i="3"/>
  <c r="L364" i="3"/>
  <c r="E58" i="3"/>
  <c r="E365" i="3"/>
  <c r="E60" i="3"/>
  <c r="E367" i="3"/>
  <c r="E61" i="3"/>
  <c r="E62" i="3"/>
  <c r="E369" i="3"/>
  <c r="J369" i="3"/>
  <c r="E63" i="3"/>
  <c r="E64" i="3"/>
  <c r="E371" i="3"/>
  <c r="E65" i="3"/>
  <c r="E67" i="3"/>
  <c r="E374" i="3"/>
  <c r="M374" i="3"/>
  <c r="E69" i="3"/>
  <c r="E70" i="3"/>
  <c r="E71" i="3"/>
  <c r="E378" i="3"/>
  <c r="E72" i="3"/>
  <c r="E379" i="3"/>
  <c r="L379" i="3"/>
  <c r="E73" i="3"/>
  <c r="E380" i="3"/>
  <c r="Q380" i="3"/>
  <c r="E74" i="3"/>
  <c r="E381" i="3"/>
  <c r="E75" i="3"/>
  <c r="E382" i="3"/>
  <c r="O382" i="3"/>
  <c r="E76" i="3"/>
  <c r="E383" i="3"/>
  <c r="E77" i="3"/>
  <c r="E384" i="3"/>
  <c r="E79" i="3"/>
  <c r="E386" i="3"/>
  <c r="E80" i="3"/>
  <c r="E387" i="3"/>
  <c r="R387" i="3"/>
  <c r="E81" i="3"/>
  <c r="E388" i="3"/>
  <c r="E82" i="3"/>
  <c r="E83" i="3"/>
  <c r="E390" i="3"/>
  <c r="H390" i="3"/>
  <c r="E84" i="3"/>
  <c r="E85" i="3"/>
  <c r="E392" i="3"/>
  <c r="E86" i="3"/>
  <c r="E393" i="3"/>
  <c r="E87" i="3"/>
  <c r="E88" i="3"/>
  <c r="E89" i="3"/>
  <c r="E396" i="3"/>
  <c r="J396" i="3"/>
  <c r="E90" i="3"/>
  <c r="E92" i="3"/>
  <c r="E399" i="3"/>
  <c r="E93" i="3"/>
  <c r="E94" i="3"/>
  <c r="E401" i="3"/>
  <c r="E95" i="3"/>
  <c r="E96" i="3"/>
  <c r="E403" i="3"/>
  <c r="E98" i="3"/>
  <c r="E405" i="3"/>
  <c r="T405" i="3"/>
  <c r="E99" i="3"/>
  <c r="E406" i="3"/>
  <c r="G406" i="3"/>
  <c r="E100" i="3"/>
  <c r="E101" i="3"/>
  <c r="E408" i="3"/>
  <c r="S408" i="3"/>
  <c r="E102" i="3"/>
  <c r="E409" i="3"/>
  <c r="L409" i="3"/>
  <c r="E103" i="3"/>
  <c r="E410" i="3"/>
  <c r="E104" i="3"/>
  <c r="E411" i="3"/>
  <c r="L411" i="3"/>
  <c r="E105" i="3"/>
  <c r="E412" i="3"/>
  <c r="S412" i="3"/>
  <c r="E107" i="3"/>
  <c r="E109" i="3"/>
  <c r="E416" i="3"/>
  <c r="S416" i="3"/>
  <c r="E110" i="3"/>
  <c r="E111" i="3"/>
  <c r="E112" i="3"/>
  <c r="E419" i="3"/>
  <c r="T419" i="3"/>
  <c r="E113" i="3"/>
  <c r="E420" i="3"/>
  <c r="E114" i="3"/>
  <c r="E115" i="3"/>
  <c r="E422" i="3"/>
  <c r="E116" i="3"/>
  <c r="E423" i="3"/>
  <c r="M423" i="3"/>
  <c r="E118" i="3"/>
  <c r="E425" i="3"/>
  <c r="H425" i="3"/>
  <c r="E119" i="3"/>
  <c r="E120" i="3"/>
  <c r="E121" i="3"/>
  <c r="E122" i="3"/>
  <c r="E429" i="3"/>
  <c r="O429" i="3"/>
  <c r="E123" i="3"/>
  <c r="E430" i="3"/>
  <c r="G430" i="3"/>
  <c r="E124" i="3"/>
  <c r="E126" i="3"/>
  <c r="E127" i="3"/>
  <c r="E434" i="3"/>
  <c r="U434" i="3"/>
  <c r="E128" i="3"/>
  <c r="E129" i="3"/>
  <c r="E436" i="3"/>
  <c r="E130" i="3"/>
  <c r="E131" i="3"/>
  <c r="E438" i="3"/>
  <c r="O438" i="3"/>
  <c r="E132" i="3"/>
  <c r="E439" i="3"/>
  <c r="E133" i="3"/>
  <c r="E135" i="3"/>
  <c r="E136" i="3"/>
  <c r="E443" i="3"/>
  <c r="E137" i="3"/>
  <c r="E138" i="3"/>
  <c r="E139" i="3"/>
  <c r="E446" i="3"/>
  <c r="N446" i="3"/>
  <c r="E140" i="3"/>
  <c r="E447" i="3"/>
  <c r="E141" i="3"/>
  <c r="E448" i="3"/>
  <c r="E142" i="3"/>
  <c r="E144" i="3"/>
  <c r="E451" i="3"/>
  <c r="Q451" i="3"/>
  <c r="E145" i="3"/>
  <c r="E452" i="3"/>
  <c r="E146" i="3"/>
  <c r="E148" i="3"/>
  <c r="E149" i="3"/>
  <c r="E456" i="3"/>
  <c r="O456" i="3"/>
  <c r="E150" i="3"/>
  <c r="E457" i="3"/>
  <c r="E151" i="3"/>
  <c r="E152" i="3"/>
  <c r="E459" i="3"/>
  <c r="E153" i="3"/>
  <c r="E460" i="3"/>
  <c r="S460" i="3"/>
  <c r="E154" i="3"/>
  <c r="E461" i="3"/>
  <c r="G461" i="3"/>
  <c r="E155" i="3"/>
  <c r="E462" i="3"/>
  <c r="Q462" i="3"/>
  <c r="E156" i="3"/>
  <c r="E463" i="3"/>
  <c r="E158" i="3"/>
  <c r="E465" i="3"/>
  <c r="O465" i="3"/>
  <c r="E159" i="3"/>
  <c r="E466" i="3"/>
  <c r="J466" i="3"/>
  <c r="E160" i="3"/>
  <c r="E162" i="3"/>
  <c r="E469" i="3"/>
  <c r="E163" i="3"/>
  <c r="E470" i="3"/>
  <c r="K470" i="3"/>
  <c r="E164" i="3"/>
  <c r="E165" i="3"/>
  <c r="W165" i="3"/>
  <c r="X165" i="3"/>
  <c r="E166" i="3"/>
  <c r="E167" i="3"/>
  <c r="E474" i="3"/>
  <c r="E168" i="3"/>
  <c r="E475" i="3"/>
  <c r="E170" i="3"/>
  <c r="E181" i="3"/>
  <c r="E488" i="3"/>
  <c r="E182" i="3"/>
  <c r="E489" i="3"/>
  <c r="G489" i="3"/>
  <c r="E183" i="3"/>
  <c r="E184" i="3"/>
  <c r="E185" i="3"/>
  <c r="E186" i="3"/>
  <c r="E493" i="3"/>
  <c r="J493" i="3"/>
  <c r="E187" i="3"/>
  <c r="E494" i="3"/>
  <c r="U494" i="3"/>
  <c r="E188" i="3"/>
  <c r="E189" i="3"/>
  <c r="E496" i="3"/>
  <c r="K496" i="3"/>
  <c r="E191" i="3"/>
  <c r="W191" i="3"/>
  <c r="X191" i="3"/>
  <c r="E192" i="3"/>
  <c r="E499" i="3"/>
  <c r="M499" i="3"/>
  <c r="E193" i="3"/>
  <c r="E194" i="3"/>
  <c r="E501" i="3"/>
  <c r="E195" i="3"/>
  <c r="E502" i="3"/>
  <c r="N502" i="3"/>
  <c r="E196" i="3"/>
  <c r="E197" i="3"/>
  <c r="E198" i="3"/>
  <c r="E199" i="3"/>
  <c r="E200" i="3"/>
  <c r="E507" i="3"/>
  <c r="Q507" i="3"/>
  <c r="E201" i="3"/>
  <c r="E508" i="3"/>
  <c r="J508" i="3"/>
  <c r="E202" i="3"/>
  <c r="E509" i="3"/>
  <c r="H509" i="3"/>
  <c r="E203" i="3"/>
  <c r="E205" i="3"/>
  <c r="E207" i="3"/>
  <c r="W207" i="3"/>
  <c r="X207" i="3"/>
  <c r="E208" i="3"/>
  <c r="X208" i="3" s="1"/>
  <c r="E515" i="3"/>
  <c r="F515" i="3" s="1"/>
  <c r="E209" i="3"/>
  <c r="E516" i="3" s="1"/>
  <c r="E210" i="3"/>
  <c r="E517" i="3"/>
  <c r="N517" i="3" s="1"/>
  <c r="E211" i="3"/>
  <c r="W211" i="3"/>
  <c r="X211" i="3"/>
  <c r="E212" i="3"/>
  <c r="E519" i="3" s="1"/>
  <c r="W212" i="3"/>
  <c r="E213" i="3"/>
  <c r="E520" i="3" s="1"/>
  <c r="E215" i="3"/>
  <c r="W215" i="3"/>
  <c r="X215" i="3"/>
  <c r="E216" i="3"/>
  <c r="E523" i="3"/>
  <c r="L523" i="3"/>
  <c r="E217" i="3"/>
  <c r="E524" i="3"/>
  <c r="E218" i="3"/>
  <c r="E525" i="3"/>
  <c r="E219" i="3"/>
  <c r="E526" i="3"/>
  <c r="E220" i="3"/>
  <c r="E221" i="3"/>
  <c r="W221" i="3"/>
  <c r="X221" i="3"/>
  <c r="E222" i="3"/>
  <c r="E529" i="3"/>
  <c r="G529" i="3"/>
  <c r="E223" i="3"/>
  <c r="E530" i="3"/>
  <c r="E225" i="3"/>
  <c r="E532" i="3"/>
  <c r="P532" i="3"/>
  <c r="E226" i="3"/>
  <c r="E533" i="3"/>
  <c r="U533" i="3"/>
  <c r="E227" i="3"/>
  <c r="E228" i="3"/>
  <c r="E535" i="3"/>
  <c r="K535" i="3"/>
  <c r="E229" i="3"/>
  <c r="E230" i="3"/>
  <c r="E537" i="3"/>
  <c r="E232" i="3"/>
  <c r="E233" i="3"/>
  <c r="E540" i="3"/>
  <c r="E234" i="3"/>
  <c r="E541" i="3"/>
  <c r="L541" i="3"/>
  <c r="E235" i="3"/>
  <c r="E542" i="3"/>
  <c r="E237" i="3"/>
  <c r="E544" i="3"/>
  <c r="L544" i="3"/>
  <c r="E238" i="3"/>
  <c r="E545" i="3"/>
  <c r="E239" i="3"/>
  <c r="E240" i="3"/>
  <c r="E241" i="3"/>
  <c r="E242" i="3"/>
  <c r="E549" i="3"/>
  <c r="E243" i="3"/>
  <c r="E550" i="3"/>
  <c r="U550" i="3"/>
  <c r="E244" i="3"/>
  <c r="E551" i="3"/>
  <c r="E245" i="3"/>
  <c r="E247" i="3"/>
  <c r="E554" i="3"/>
  <c r="E248" i="3"/>
  <c r="W248" i="3"/>
  <c r="X248" i="3"/>
  <c r="E249" i="3"/>
  <c r="E556" i="3"/>
  <c r="E250" i="3"/>
  <c r="E251" i="3"/>
  <c r="E558" i="3"/>
  <c r="E252" i="3"/>
  <c r="E559" i="3"/>
  <c r="J559" i="3"/>
  <c r="E253" i="3"/>
  <c r="E560" i="3"/>
  <c r="E254" i="3"/>
  <c r="E256" i="3"/>
  <c r="E257" i="3"/>
  <c r="E564" i="3"/>
  <c r="F564" i="3"/>
  <c r="E258" i="3"/>
  <c r="E259" i="3"/>
  <c r="E260" i="3"/>
  <c r="E567" i="3"/>
  <c r="E261" i="3"/>
  <c r="E262" i="3"/>
  <c r="E263" i="3"/>
  <c r="E264" i="3"/>
  <c r="E571" i="3"/>
  <c r="E266" i="3"/>
  <c r="E573" i="3"/>
  <c r="R573" i="3"/>
  <c r="E267" i="3"/>
  <c r="E574" i="3"/>
  <c r="E268" i="3"/>
  <c r="X268" i="3" s="1"/>
  <c r="W268" i="3"/>
  <c r="E269" i="3"/>
  <c r="E576" i="3"/>
  <c r="E271" i="3"/>
  <c r="E578" i="3"/>
  <c r="T578" i="3"/>
  <c r="E272" i="3"/>
  <c r="E273" i="3"/>
  <c r="E580" i="3"/>
  <c r="F580" i="3"/>
  <c r="E274" i="3"/>
  <c r="E275" i="3"/>
  <c r="E582" i="3"/>
  <c r="K582" i="3"/>
  <c r="E276" i="3"/>
  <c r="E277" i="3"/>
  <c r="E279" i="3"/>
  <c r="E586" i="3"/>
  <c r="E280" i="3"/>
  <c r="E587" i="3"/>
  <c r="V587" i="3"/>
  <c r="E281" i="3"/>
  <c r="E588" i="3"/>
  <c r="N588" i="3"/>
  <c r="E282" i="3"/>
  <c r="E283" i="3"/>
  <c r="E590" i="3"/>
  <c r="T590" i="3"/>
  <c r="E284" i="3"/>
  <c r="E285" i="3"/>
  <c r="E286" i="3"/>
  <c r="E287" i="3"/>
  <c r="E288" i="3"/>
  <c r="E289" i="3"/>
  <c r="E596" i="3"/>
  <c r="K596" i="3"/>
  <c r="E291" i="3"/>
  <c r="E598" i="3"/>
  <c r="E292" i="3"/>
  <c r="E599" i="3"/>
  <c r="E293" i="3"/>
  <c r="E294" i="3"/>
  <c r="E601" i="3"/>
  <c r="E295" i="3"/>
  <c r="E296" i="3"/>
  <c r="W296" i="3"/>
  <c r="X296" i="3"/>
  <c r="E297" i="3"/>
  <c r="E604" i="3"/>
  <c r="I604" i="3"/>
  <c r="E298" i="3"/>
  <c r="E299" i="3"/>
  <c r="E300" i="3"/>
  <c r="E607" i="3"/>
  <c r="E301" i="3"/>
  <c r="E608" i="3"/>
  <c r="V608" i="3"/>
  <c r="E303" i="3"/>
  <c r="E610" i="3" s="1"/>
  <c r="E304" i="3"/>
  <c r="X304" i="3" s="1"/>
  <c r="W304" i="3"/>
  <c r="E305" i="3"/>
  <c r="E612" i="3" s="1"/>
  <c r="E306" i="3"/>
  <c r="E613" i="3" s="1"/>
  <c r="E307" i="3"/>
  <c r="E308" i="3"/>
  <c r="E615" i="3" s="1"/>
  <c r="E309" i="3"/>
  <c r="E616" i="3"/>
  <c r="H616" i="3" s="1"/>
  <c r="E310" i="3"/>
  <c r="E617" i="3"/>
  <c r="T617" i="3" s="1"/>
  <c r="E311" i="3"/>
  <c r="E618" i="3" s="1"/>
  <c r="E24" i="3"/>
  <c r="G426" i="1"/>
  <c r="G427" i="1"/>
  <c r="G428" i="1"/>
  <c r="G429" i="1"/>
  <c r="G430" i="1"/>
  <c r="G431" i="1"/>
  <c r="G432" i="1"/>
  <c r="G433" i="1"/>
  <c r="G434" i="1"/>
  <c r="G435" i="1"/>
  <c r="G436" i="1"/>
  <c r="G437" i="1"/>
  <c r="G439" i="1"/>
  <c r="G440" i="1"/>
  <c r="G438" i="1"/>
  <c r="G425" i="1"/>
  <c r="W25" i="3"/>
  <c r="W26" i="3"/>
  <c r="W27" i="3"/>
  <c r="W30" i="3"/>
  <c r="W31" i="3"/>
  <c r="W32" i="3"/>
  <c r="W35" i="3"/>
  <c r="W36" i="3"/>
  <c r="W37" i="3"/>
  <c r="W40" i="3"/>
  <c r="W41" i="3"/>
  <c r="W42" i="3"/>
  <c r="W43" i="3"/>
  <c r="W44" i="3"/>
  <c r="W45" i="3"/>
  <c r="W46" i="3"/>
  <c r="W47" i="3"/>
  <c r="W50" i="3"/>
  <c r="W51" i="3"/>
  <c r="W52" i="3"/>
  <c r="W53" i="3"/>
  <c r="W54" i="3"/>
  <c r="W55" i="3"/>
  <c r="W56" i="3"/>
  <c r="W57" i="3"/>
  <c r="W60" i="3"/>
  <c r="W61" i="3"/>
  <c r="W62" i="3"/>
  <c r="W63" i="3"/>
  <c r="W64" i="3"/>
  <c r="W67" i="3"/>
  <c r="W69" i="3"/>
  <c r="W70" i="3"/>
  <c r="W71" i="3"/>
  <c r="W72" i="3"/>
  <c r="W73" i="3"/>
  <c r="W74" i="3"/>
  <c r="W75" i="3"/>
  <c r="W76" i="3"/>
  <c r="W79" i="3"/>
  <c r="W80" i="3"/>
  <c r="W81" i="3"/>
  <c r="W82" i="3"/>
  <c r="W83" i="3"/>
  <c r="W84" i="3"/>
  <c r="W85" i="3"/>
  <c r="W86" i="3"/>
  <c r="W87" i="3"/>
  <c r="W88" i="3"/>
  <c r="W89" i="3"/>
  <c r="W92" i="3"/>
  <c r="W93" i="3"/>
  <c r="W94" i="3"/>
  <c r="W95" i="3"/>
  <c r="W98" i="3"/>
  <c r="W99" i="3"/>
  <c r="W100" i="3"/>
  <c r="W101" i="3"/>
  <c r="W102" i="3"/>
  <c r="W103" i="3"/>
  <c r="W104" i="3"/>
  <c r="W107" i="3"/>
  <c r="W109" i="3"/>
  <c r="W110" i="3"/>
  <c r="W111" i="3"/>
  <c r="W112" i="3"/>
  <c r="W113" i="3"/>
  <c r="W114" i="3"/>
  <c r="W115" i="3"/>
  <c r="W118" i="3"/>
  <c r="W119" i="3"/>
  <c r="W120" i="3"/>
  <c r="W121" i="3"/>
  <c r="W122" i="3"/>
  <c r="W123" i="3"/>
  <c r="W126" i="3"/>
  <c r="W127" i="3"/>
  <c r="W128" i="3"/>
  <c r="W129" i="3"/>
  <c r="W130" i="3"/>
  <c r="W131" i="3"/>
  <c r="W132" i="3"/>
  <c r="W135" i="3"/>
  <c r="W136" i="3"/>
  <c r="W137" i="3"/>
  <c r="W138" i="3"/>
  <c r="W139" i="3"/>
  <c r="W140" i="3"/>
  <c r="W141" i="3"/>
  <c r="W144" i="3"/>
  <c r="W145" i="3"/>
  <c r="W148" i="3"/>
  <c r="W149" i="3"/>
  <c r="W150" i="3"/>
  <c r="W151" i="3"/>
  <c r="W152" i="3"/>
  <c r="W153" i="3"/>
  <c r="W154" i="3"/>
  <c r="W155" i="3"/>
  <c r="W158" i="3"/>
  <c r="W159" i="3"/>
  <c r="W162" i="3"/>
  <c r="W164" i="3"/>
  <c r="W166" i="3"/>
  <c r="W167" i="3"/>
  <c r="W168" i="3"/>
  <c r="W169" i="3"/>
  <c r="W181" i="3"/>
  <c r="W182" i="3"/>
  <c r="W183" i="3"/>
  <c r="W184" i="3"/>
  <c r="W185" i="3"/>
  <c r="W186" i="3"/>
  <c r="W187" i="3"/>
  <c r="W188" i="3"/>
  <c r="W192" i="3"/>
  <c r="W193" i="3"/>
  <c r="W194" i="3"/>
  <c r="W195" i="3"/>
  <c r="W196" i="3"/>
  <c r="W197" i="3"/>
  <c r="W198" i="3"/>
  <c r="W199" i="3"/>
  <c r="W200" i="3"/>
  <c r="W201" i="3"/>
  <c r="W202" i="3"/>
  <c r="W205" i="3"/>
  <c r="W208" i="3"/>
  <c r="W209" i="3"/>
  <c r="W210" i="3"/>
  <c r="W216" i="3"/>
  <c r="W217" i="3"/>
  <c r="W218" i="3"/>
  <c r="W219" i="3"/>
  <c r="W220" i="3"/>
  <c r="W222" i="3"/>
  <c r="W225" i="3"/>
  <c r="W226" i="3"/>
  <c r="W227" i="3"/>
  <c r="W228" i="3"/>
  <c r="W229" i="3"/>
  <c r="W232" i="3"/>
  <c r="W233" i="3"/>
  <c r="W234" i="3"/>
  <c r="W237" i="3"/>
  <c r="W238" i="3"/>
  <c r="W239" i="3"/>
  <c r="W240" i="3"/>
  <c r="W241" i="3"/>
  <c r="W242" i="3"/>
  <c r="W243" i="3"/>
  <c r="W244" i="3"/>
  <c r="W247" i="3"/>
  <c r="W249" i="3"/>
  <c r="W250" i="3"/>
  <c r="W251" i="3"/>
  <c r="W252" i="3"/>
  <c r="W253" i="3"/>
  <c r="W256" i="3"/>
  <c r="W257" i="3"/>
  <c r="W258" i="3"/>
  <c r="W259" i="3"/>
  <c r="W260" i="3"/>
  <c r="W261" i="3"/>
  <c r="W262" i="3"/>
  <c r="W263" i="3"/>
  <c r="W266" i="3"/>
  <c r="W267" i="3"/>
  <c r="W271" i="3"/>
  <c r="W272" i="3"/>
  <c r="W273" i="3"/>
  <c r="W274" i="3"/>
  <c r="W275" i="3"/>
  <c r="W276" i="3"/>
  <c r="W279" i="3"/>
  <c r="W280" i="3"/>
  <c r="W281" i="3"/>
  <c r="W282" i="3"/>
  <c r="W283" i="3"/>
  <c r="W284" i="3"/>
  <c r="W285" i="3"/>
  <c r="W286" i="3"/>
  <c r="W287" i="3"/>
  <c r="W288" i="3"/>
  <c r="W291" i="3"/>
  <c r="W292" i="3"/>
  <c r="W293" i="3"/>
  <c r="W294" i="3"/>
  <c r="W295" i="3"/>
  <c r="W297" i="3"/>
  <c r="W298" i="3"/>
  <c r="W299" i="3"/>
  <c r="W300" i="3"/>
  <c r="W303" i="3"/>
  <c r="W305" i="3"/>
  <c r="W306" i="3"/>
  <c r="W307" i="3"/>
  <c r="W308" i="3"/>
  <c r="W309" i="3"/>
  <c r="W310" i="3"/>
  <c r="W311" i="3"/>
  <c r="W314" i="3"/>
  <c r="W315" i="3"/>
  <c r="W316" i="3"/>
  <c r="W317" i="3"/>
  <c r="W318" i="3"/>
  <c r="W319" i="3"/>
  <c r="W321" i="3"/>
  <c r="W322" i="3"/>
  <c r="W323" i="3"/>
  <c r="W324" i="3"/>
  <c r="G289" i="3"/>
  <c r="H289" i="3"/>
  <c r="I289" i="3"/>
  <c r="J289" i="3"/>
  <c r="K289" i="3"/>
  <c r="L289" i="3"/>
  <c r="M289" i="3"/>
  <c r="N289" i="3"/>
  <c r="O289" i="3"/>
  <c r="P289" i="3"/>
  <c r="Q289" i="3"/>
  <c r="R289" i="3"/>
  <c r="S289" i="3"/>
  <c r="T289" i="3"/>
  <c r="U289" i="3"/>
  <c r="V289" i="3"/>
  <c r="F289" i="3"/>
  <c r="G312" i="3"/>
  <c r="H312" i="3"/>
  <c r="I312" i="3"/>
  <c r="J312" i="3"/>
  <c r="K312" i="3"/>
  <c r="L312" i="3"/>
  <c r="M312" i="3"/>
  <c r="N312" i="3"/>
  <c r="O312" i="3"/>
  <c r="P312" i="3"/>
  <c r="Q312" i="3"/>
  <c r="R312" i="3"/>
  <c r="S312" i="3"/>
  <c r="T312" i="3"/>
  <c r="U312" i="3"/>
  <c r="V312" i="3"/>
  <c r="F312" i="3"/>
  <c r="G301" i="3"/>
  <c r="H301" i="3"/>
  <c r="I301" i="3"/>
  <c r="J301" i="3"/>
  <c r="K301" i="3"/>
  <c r="L301" i="3"/>
  <c r="M301" i="3"/>
  <c r="N301" i="3"/>
  <c r="O301" i="3"/>
  <c r="P301" i="3"/>
  <c r="Q301" i="3"/>
  <c r="R301" i="3"/>
  <c r="S301" i="3"/>
  <c r="T301" i="3"/>
  <c r="U301" i="3"/>
  <c r="V301" i="3"/>
  <c r="F301" i="3"/>
  <c r="V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F213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F90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F20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F133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S264" i="3"/>
  <c r="T264" i="3"/>
  <c r="U264" i="3"/>
  <c r="V264" i="3"/>
  <c r="F264" i="3"/>
  <c r="U245" i="3"/>
  <c r="G277" i="3"/>
  <c r="H277" i="3"/>
  <c r="I277" i="3"/>
  <c r="J277" i="3"/>
  <c r="K277" i="3"/>
  <c r="L277" i="3"/>
  <c r="M277" i="3"/>
  <c r="N277" i="3"/>
  <c r="O277" i="3"/>
  <c r="P277" i="3"/>
  <c r="Q277" i="3"/>
  <c r="R277" i="3"/>
  <c r="S277" i="3"/>
  <c r="T277" i="3"/>
  <c r="V277" i="3"/>
  <c r="F277" i="3"/>
  <c r="G269" i="3"/>
  <c r="H269" i="3"/>
  <c r="I269" i="3"/>
  <c r="J269" i="3"/>
  <c r="K269" i="3"/>
  <c r="L269" i="3"/>
  <c r="M269" i="3"/>
  <c r="N269" i="3"/>
  <c r="O269" i="3"/>
  <c r="P269" i="3"/>
  <c r="Q269" i="3"/>
  <c r="R269" i="3"/>
  <c r="S269" i="3"/>
  <c r="T269" i="3"/>
  <c r="V269" i="3"/>
  <c r="F269" i="3"/>
  <c r="G254" i="3"/>
  <c r="H254" i="3"/>
  <c r="I254" i="3"/>
  <c r="J254" i="3"/>
  <c r="K254" i="3"/>
  <c r="L254" i="3"/>
  <c r="M254" i="3"/>
  <c r="N254" i="3"/>
  <c r="O254" i="3"/>
  <c r="P254" i="3"/>
  <c r="Q254" i="3"/>
  <c r="R254" i="3"/>
  <c r="S254" i="3"/>
  <c r="T254" i="3"/>
  <c r="V254" i="3"/>
  <c r="F254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V245" i="3"/>
  <c r="F24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V235" i="3"/>
  <c r="F235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V230" i="3"/>
  <c r="F230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V223" i="3"/>
  <c r="F223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V189" i="3"/>
  <c r="F189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V170" i="3"/>
  <c r="F17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V160" i="3"/>
  <c r="F160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V156" i="3"/>
  <c r="F15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V146" i="3"/>
  <c r="F146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V142" i="3"/>
  <c r="F142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V124" i="3"/>
  <c r="F124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V116" i="3"/>
  <c r="F116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V105" i="3"/>
  <c r="F105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V96" i="3"/>
  <c r="F96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V77" i="3"/>
  <c r="F77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V28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V33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V3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V4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V58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V65" i="3"/>
  <c r="F65" i="3"/>
  <c r="F58" i="3"/>
  <c r="F48" i="3"/>
  <c r="F38" i="3"/>
  <c r="F33" i="3"/>
  <c r="F28" i="3"/>
  <c r="B25" i="3"/>
  <c r="B26" i="3"/>
  <c r="B27" i="3"/>
  <c r="B28" i="3"/>
  <c r="B30" i="3"/>
  <c r="C30" i="3"/>
  <c r="B31" i="3"/>
  <c r="C31" i="3"/>
  <c r="B32" i="3"/>
  <c r="C32" i="3"/>
  <c r="B33" i="3"/>
  <c r="C33" i="3"/>
  <c r="B35" i="3"/>
  <c r="C35" i="3"/>
  <c r="B36" i="3"/>
  <c r="C36" i="3"/>
  <c r="B37" i="3"/>
  <c r="C37" i="3"/>
  <c r="B38" i="3"/>
  <c r="C38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50" i="3"/>
  <c r="C50" i="3"/>
  <c r="B51" i="3"/>
  <c r="C51" i="3"/>
  <c r="B52" i="3"/>
  <c r="C52" i="3"/>
  <c r="B53" i="3"/>
  <c r="C53" i="3"/>
  <c r="B54" i="3"/>
  <c r="C54" i="3"/>
  <c r="B55" i="3"/>
  <c r="C55" i="3"/>
  <c r="B56" i="3"/>
  <c r="C56" i="3"/>
  <c r="B57" i="3"/>
  <c r="C57" i="3"/>
  <c r="B58" i="3"/>
  <c r="C58" i="3"/>
  <c r="B60" i="3"/>
  <c r="C60" i="3"/>
  <c r="B61" i="3"/>
  <c r="C61" i="3"/>
  <c r="B62" i="3"/>
  <c r="C62" i="3"/>
  <c r="B63" i="3"/>
  <c r="C63" i="3"/>
  <c r="B64" i="3"/>
  <c r="C64" i="3"/>
  <c r="B65" i="3"/>
  <c r="C65" i="3"/>
  <c r="B67" i="3"/>
  <c r="C67" i="3"/>
  <c r="B69" i="3"/>
  <c r="C69" i="3"/>
  <c r="B70" i="3"/>
  <c r="C70" i="3"/>
  <c r="B71" i="3"/>
  <c r="C71" i="3"/>
  <c r="B72" i="3"/>
  <c r="C72" i="3"/>
  <c r="B73" i="3"/>
  <c r="C73" i="3"/>
  <c r="B74" i="3"/>
  <c r="C74" i="3"/>
  <c r="B75" i="3"/>
  <c r="C75" i="3"/>
  <c r="B76" i="3"/>
  <c r="C76" i="3"/>
  <c r="B77" i="3"/>
  <c r="C77" i="3"/>
  <c r="B79" i="3"/>
  <c r="C79" i="3"/>
  <c r="B80" i="3"/>
  <c r="C80" i="3"/>
  <c r="B81" i="3"/>
  <c r="C81" i="3"/>
  <c r="B82" i="3"/>
  <c r="C82" i="3"/>
  <c r="B83" i="3"/>
  <c r="C83" i="3"/>
  <c r="B84" i="3"/>
  <c r="C84" i="3"/>
  <c r="B85" i="3"/>
  <c r="C85" i="3"/>
  <c r="B86" i="3"/>
  <c r="C86" i="3"/>
  <c r="B87" i="3"/>
  <c r="C87" i="3"/>
  <c r="B88" i="3"/>
  <c r="C88" i="3"/>
  <c r="B89" i="3"/>
  <c r="C89" i="3"/>
  <c r="B90" i="3"/>
  <c r="C90" i="3"/>
  <c r="B92" i="3"/>
  <c r="C92" i="3"/>
  <c r="B93" i="3"/>
  <c r="C93" i="3"/>
  <c r="B94" i="3"/>
  <c r="C94" i="3"/>
  <c r="B95" i="3"/>
  <c r="C95" i="3"/>
  <c r="B96" i="3"/>
  <c r="C96" i="3"/>
  <c r="B98" i="3"/>
  <c r="C98" i="3"/>
  <c r="B99" i="3"/>
  <c r="C99" i="3"/>
  <c r="B100" i="3"/>
  <c r="C100" i="3"/>
  <c r="B101" i="3"/>
  <c r="C101" i="3"/>
  <c r="B102" i="3"/>
  <c r="C102" i="3"/>
  <c r="B103" i="3"/>
  <c r="C103" i="3"/>
  <c r="B104" i="3"/>
  <c r="C104" i="3"/>
  <c r="B105" i="3"/>
  <c r="C105" i="3"/>
  <c r="B107" i="3"/>
  <c r="C107" i="3"/>
  <c r="B109" i="3"/>
  <c r="C109" i="3"/>
  <c r="B110" i="3"/>
  <c r="C110" i="3"/>
  <c r="B111" i="3"/>
  <c r="C111" i="3"/>
  <c r="B112" i="3"/>
  <c r="C112" i="3"/>
  <c r="B113" i="3"/>
  <c r="C113" i="3"/>
  <c r="B114" i="3"/>
  <c r="C114" i="3"/>
  <c r="B115" i="3"/>
  <c r="C115" i="3"/>
  <c r="B116" i="3"/>
  <c r="C116" i="3"/>
  <c r="B118" i="3"/>
  <c r="C118" i="3"/>
  <c r="B119" i="3"/>
  <c r="C119" i="3"/>
  <c r="B120" i="3"/>
  <c r="C120" i="3"/>
  <c r="B121" i="3"/>
  <c r="C121" i="3"/>
  <c r="B122" i="3"/>
  <c r="C122" i="3"/>
  <c r="B123" i="3"/>
  <c r="C123" i="3"/>
  <c r="B124" i="3"/>
  <c r="C124" i="3"/>
  <c r="B126" i="3"/>
  <c r="C126" i="3"/>
  <c r="B127" i="3"/>
  <c r="C127" i="3"/>
  <c r="B128" i="3"/>
  <c r="C128" i="3"/>
  <c r="B129" i="3"/>
  <c r="C129" i="3"/>
  <c r="B130" i="3"/>
  <c r="C130" i="3"/>
  <c r="B131" i="3"/>
  <c r="C131" i="3"/>
  <c r="B132" i="3"/>
  <c r="C132" i="3"/>
  <c r="B133" i="3"/>
  <c r="C133" i="3"/>
  <c r="B135" i="3"/>
  <c r="C135" i="3"/>
  <c r="B136" i="3"/>
  <c r="C136" i="3"/>
  <c r="B137" i="3"/>
  <c r="C137" i="3"/>
  <c r="B138" i="3"/>
  <c r="C138" i="3"/>
  <c r="B139" i="3"/>
  <c r="C139" i="3"/>
  <c r="B140" i="3"/>
  <c r="C140" i="3"/>
  <c r="B141" i="3"/>
  <c r="C141" i="3"/>
  <c r="B142" i="3"/>
  <c r="C142" i="3"/>
  <c r="B144" i="3"/>
  <c r="C144" i="3"/>
  <c r="B145" i="3"/>
  <c r="C145" i="3"/>
  <c r="B146" i="3"/>
  <c r="C146" i="3"/>
  <c r="B148" i="3"/>
  <c r="C148" i="3"/>
  <c r="B149" i="3"/>
  <c r="C149" i="3"/>
  <c r="B150" i="3"/>
  <c r="C150" i="3"/>
  <c r="B151" i="3"/>
  <c r="C151" i="3"/>
  <c r="B152" i="3"/>
  <c r="C152" i="3"/>
  <c r="B153" i="3"/>
  <c r="C153" i="3"/>
  <c r="B154" i="3"/>
  <c r="C154" i="3"/>
  <c r="B155" i="3"/>
  <c r="C155" i="3"/>
  <c r="B156" i="3"/>
  <c r="C156" i="3"/>
  <c r="B158" i="3"/>
  <c r="C158" i="3"/>
  <c r="B159" i="3"/>
  <c r="C159" i="3"/>
  <c r="B160" i="3"/>
  <c r="C160" i="3"/>
  <c r="B162" i="3"/>
  <c r="C162" i="3"/>
  <c r="B163" i="3"/>
  <c r="C163" i="3"/>
  <c r="B164" i="3"/>
  <c r="C164" i="3"/>
  <c r="B165" i="3"/>
  <c r="C165" i="3"/>
  <c r="B166" i="3"/>
  <c r="C166" i="3"/>
  <c r="B167" i="3"/>
  <c r="C167" i="3"/>
  <c r="B168" i="3"/>
  <c r="C168" i="3"/>
  <c r="B170" i="3"/>
  <c r="C170" i="3"/>
  <c r="B181" i="3"/>
  <c r="C181" i="3"/>
  <c r="B182" i="3"/>
  <c r="C182" i="3"/>
  <c r="B183" i="3"/>
  <c r="C183" i="3"/>
  <c r="B184" i="3"/>
  <c r="C184" i="3"/>
  <c r="B185" i="3"/>
  <c r="C185" i="3"/>
  <c r="B186" i="3"/>
  <c r="C186" i="3"/>
  <c r="B187" i="3"/>
  <c r="C187" i="3"/>
  <c r="B188" i="3"/>
  <c r="C188" i="3"/>
  <c r="B189" i="3"/>
  <c r="C189" i="3"/>
  <c r="B191" i="3"/>
  <c r="C191" i="3"/>
  <c r="B192" i="3"/>
  <c r="C192" i="3"/>
  <c r="B193" i="3"/>
  <c r="C193" i="3"/>
  <c r="B194" i="3"/>
  <c r="C194" i="3"/>
  <c r="B195" i="3"/>
  <c r="C195" i="3"/>
  <c r="B196" i="3"/>
  <c r="C196" i="3"/>
  <c r="B197" i="3"/>
  <c r="C197" i="3"/>
  <c r="B198" i="3"/>
  <c r="C198" i="3"/>
  <c r="B199" i="3"/>
  <c r="C199" i="3"/>
  <c r="B200" i="3"/>
  <c r="C200" i="3"/>
  <c r="B201" i="3"/>
  <c r="C201" i="3"/>
  <c r="B202" i="3"/>
  <c r="C202" i="3"/>
  <c r="B203" i="3"/>
  <c r="C203" i="3"/>
  <c r="B205" i="3"/>
  <c r="C205" i="3"/>
  <c r="B207" i="3"/>
  <c r="C207" i="3"/>
  <c r="B208" i="3"/>
  <c r="C208" i="3"/>
  <c r="B209" i="3"/>
  <c r="C209" i="3"/>
  <c r="B210" i="3"/>
  <c r="C210" i="3"/>
  <c r="B211" i="3"/>
  <c r="C211" i="3"/>
  <c r="B212" i="3"/>
  <c r="C212" i="3"/>
  <c r="B213" i="3"/>
  <c r="C213" i="3"/>
  <c r="B215" i="3"/>
  <c r="C215" i="3"/>
  <c r="B216" i="3"/>
  <c r="C216" i="3"/>
  <c r="B217" i="3"/>
  <c r="C217" i="3"/>
  <c r="B218" i="3"/>
  <c r="C218" i="3"/>
  <c r="B219" i="3"/>
  <c r="C219" i="3"/>
  <c r="B220" i="3"/>
  <c r="C220" i="3"/>
  <c r="B221" i="3"/>
  <c r="C221" i="3"/>
  <c r="B222" i="3"/>
  <c r="C222" i="3"/>
  <c r="B223" i="3"/>
  <c r="C223" i="3"/>
  <c r="B225" i="3"/>
  <c r="C225" i="3"/>
  <c r="B226" i="3"/>
  <c r="C226" i="3"/>
  <c r="B227" i="3"/>
  <c r="C227" i="3"/>
  <c r="B228" i="3"/>
  <c r="C228" i="3"/>
  <c r="B229" i="3"/>
  <c r="C229" i="3"/>
  <c r="B230" i="3"/>
  <c r="C230" i="3"/>
  <c r="B232" i="3"/>
  <c r="C232" i="3"/>
  <c r="B233" i="3"/>
  <c r="C233" i="3"/>
  <c r="B234" i="3"/>
  <c r="C234" i="3"/>
  <c r="B235" i="3"/>
  <c r="C235" i="3"/>
  <c r="B237" i="3"/>
  <c r="C237" i="3"/>
  <c r="B238" i="3"/>
  <c r="C238" i="3"/>
  <c r="B239" i="3"/>
  <c r="C239" i="3"/>
  <c r="B240" i="3"/>
  <c r="C240" i="3"/>
  <c r="B241" i="3"/>
  <c r="C241" i="3"/>
  <c r="B242" i="3"/>
  <c r="C242" i="3"/>
  <c r="B243" i="3"/>
  <c r="C243" i="3"/>
  <c r="B244" i="3"/>
  <c r="C244" i="3"/>
  <c r="B245" i="3"/>
  <c r="C245" i="3"/>
  <c r="B247" i="3"/>
  <c r="C247" i="3"/>
  <c r="B248" i="3"/>
  <c r="C248" i="3"/>
  <c r="B249" i="3"/>
  <c r="C249" i="3"/>
  <c r="B250" i="3"/>
  <c r="C250" i="3"/>
  <c r="B251" i="3"/>
  <c r="C251" i="3"/>
  <c r="B252" i="3"/>
  <c r="C252" i="3"/>
  <c r="B253" i="3"/>
  <c r="C253" i="3"/>
  <c r="B254" i="3"/>
  <c r="C254" i="3"/>
  <c r="B256" i="3"/>
  <c r="C256" i="3"/>
  <c r="B257" i="3"/>
  <c r="C257" i="3"/>
  <c r="B258" i="3"/>
  <c r="C258" i="3"/>
  <c r="B259" i="3"/>
  <c r="C259" i="3"/>
  <c r="B260" i="3"/>
  <c r="C260" i="3"/>
  <c r="B261" i="3"/>
  <c r="C261" i="3"/>
  <c r="B262" i="3"/>
  <c r="C262" i="3"/>
  <c r="B263" i="3"/>
  <c r="C263" i="3"/>
  <c r="B264" i="3"/>
  <c r="C264" i="3"/>
  <c r="B266" i="3"/>
  <c r="C266" i="3"/>
  <c r="B267" i="3"/>
  <c r="C267" i="3"/>
  <c r="B268" i="3"/>
  <c r="C268" i="3"/>
  <c r="B269" i="3"/>
  <c r="C269" i="3"/>
  <c r="B271" i="3"/>
  <c r="C271" i="3"/>
  <c r="B272" i="3"/>
  <c r="C272" i="3"/>
  <c r="B273" i="3"/>
  <c r="C273" i="3"/>
  <c r="B274" i="3"/>
  <c r="C274" i="3"/>
  <c r="B275" i="3"/>
  <c r="C275" i="3"/>
  <c r="B276" i="3"/>
  <c r="C276" i="3"/>
  <c r="B277" i="3"/>
  <c r="C277" i="3"/>
  <c r="B279" i="3"/>
  <c r="C279" i="3"/>
  <c r="B280" i="3"/>
  <c r="C280" i="3"/>
  <c r="B281" i="3"/>
  <c r="C281" i="3"/>
  <c r="B282" i="3"/>
  <c r="C282" i="3"/>
  <c r="B283" i="3"/>
  <c r="C283" i="3"/>
  <c r="B284" i="3"/>
  <c r="C284" i="3"/>
  <c r="B285" i="3"/>
  <c r="C285" i="3"/>
  <c r="B286" i="3"/>
  <c r="C286" i="3"/>
  <c r="B287" i="3"/>
  <c r="C287" i="3"/>
  <c r="B288" i="3"/>
  <c r="C288" i="3"/>
  <c r="B289" i="3"/>
  <c r="C289" i="3"/>
  <c r="B291" i="3"/>
  <c r="C291" i="3"/>
  <c r="B292" i="3"/>
  <c r="C292" i="3"/>
  <c r="B293" i="3"/>
  <c r="C293" i="3"/>
  <c r="B294" i="3"/>
  <c r="C294" i="3"/>
  <c r="B295" i="3"/>
  <c r="C295" i="3"/>
  <c r="B296" i="3"/>
  <c r="C296" i="3"/>
  <c r="B297" i="3"/>
  <c r="C297" i="3"/>
  <c r="B298" i="3"/>
  <c r="C298" i="3"/>
  <c r="B299" i="3"/>
  <c r="C299" i="3"/>
  <c r="B300" i="3"/>
  <c r="C300" i="3"/>
  <c r="B301" i="3"/>
  <c r="C301" i="3"/>
  <c r="B303" i="3"/>
  <c r="C303" i="3"/>
  <c r="B304" i="3"/>
  <c r="C304" i="3"/>
  <c r="B305" i="3"/>
  <c r="C305" i="3"/>
  <c r="B306" i="3"/>
  <c r="C306" i="3"/>
  <c r="B307" i="3"/>
  <c r="C307" i="3"/>
  <c r="B308" i="3"/>
  <c r="C308" i="3"/>
  <c r="B309" i="3"/>
  <c r="C309" i="3"/>
  <c r="B310" i="3"/>
  <c r="C310" i="3"/>
  <c r="B311" i="3"/>
  <c r="C311" i="3"/>
  <c r="B312" i="3"/>
  <c r="C312" i="3"/>
  <c r="B314" i="3"/>
  <c r="C314" i="3"/>
  <c r="B315" i="3"/>
  <c r="C315" i="3"/>
  <c r="B316" i="3"/>
  <c r="C316" i="3"/>
  <c r="B317" i="3"/>
  <c r="C317" i="3"/>
  <c r="B318" i="3"/>
  <c r="C318" i="3"/>
  <c r="B319" i="3"/>
  <c r="C319" i="3"/>
  <c r="B321" i="3"/>
  <c r="C321" i="3"/>
  <c r="B322" i="3"/>
  <c r="C322" i="3"/>
  <c r="B323" i="3"/>
  <c r="C323" i="3"/>
  <c r="B324" i="3"/>
  <c r="C324" i="3"/>
  <c r="B24" i="3"/>
  <c r="D226" i="3"/>
  <c r="D227" i="3"/>
  <c r="D228" i="3"/>
  <c r="D229" i="3"/>
  <c r="D230" i="3"/>
  <c r="D232" i="3"/>
  <c r="D233" i="3"/>
  <c r="D234" i="3"/>
  <c r="D235" i="3"/>
  <c r="D237" i="3"/>
  <c r="D238" i="3"/>
  <c r="D239" i="3"/>
  <c r="D240" i="3"/>
  <c r="D241" i="3"/>
  <c r="D242" i="3"/>
  <c r="D243" i="3"/>
  <c r="D244" i="3"/>
  <c r="D245" i="3"/>
  <c r="D247" i="3"/>
  <c r="D248" i="3"/>
  <c r="D249" i="3"/>
  <c r="D250" i="3"/>
  <c r="D251" i="3"/>
  <c r="D252" i="3"/>
  <c r="D253" i="3"/>
  <c r="D254" i="3"/>
  <c r="D256" i="3"/>
  <c r="D257" i="3"/>
  <c r="D258" i="3"/>
  <c r="D259" i="3"/>
  <c r="D260" i="3"/>
  <c r="D261" i="3"/>
  <c r="D262" i="3"/>
  <c r="D263" i="3"/>
  <c r="D264" i="3"/>
  <c r="D266" i="3"/>
  <c r="D267" i="3"/>
  <c r="D268" i="3"/>
  <c r="D269" i="3"/>
  <c r="D271" i="3"/>
  <c r="D272" i="3"/>
  <c r="D273" i="3"/>
  <c r="D274" i="3"/>
  <c r="D275" i="3"/>
  <c r="D276" i="3"/>
  <c r="D277" i="3"/>
  <c r="D279" i="3"/>
  <c r="D280" i="3"/>
  <c r="D281" i="3"/>
  <c r="D282" i="3"/>
  <c r="D283" i="3"/>
  <c r="D284" i="3"/>
  <c r="D285" i="3"/>
  <c r="D286" i="3"/>
  <c r="D287" i="3"/>
  <c r="D288" i="3"/>
  <c r="D289" i="3"/>
  <c r="D291" i="3"/>
  <c r="D292" i="3"/>
  <c r="D293" i="3"/>
  <c r="D294" i="3"/>
  <c r="D295" i="3"/>
  <c r="D296" i="3"/>
  <c r="D297" i="3"/>
  <c r="D298" i="3"/>
  <c r="D299" i="3"/>
  <c r="D300" i="3"/>
  <c r="D301" i="3"/>
  <c r="D303" i="3"/>
  <c r="D304" i="3"/>
  <c r="D305" i="3"/>
  <c r="D306" i="3"/>
  <c r="D307" i="3"/>
  <c r="D308" i="3"/>
  <c r="D309" i="3"/>
  <c r="D310" i="3"/>
  <c r="D311" i="3"/>
  <c r="D312" i="3"/>
  <c r="D314" i="3"/>
  <c r="D315" i="3"/>
  <c r="D316" i="3"/>
  <c r="D317" i="3"/>
  <c r="D318" i="3"/>
  <c r="D319" i="3"/>
  <c r="D321" i="3"/>
  <c r="D322" i="3"/>
  <c r="D323" i="3"/>
  <c r="D324" i="3"/>
  <c r="D212" i="3"/>
  <c r="D213" i="3"/>
  <c r="D215" i="3"/>
  <c r="D216" i="3"/>
  <c r="D217" i="3"/>
  <c r="D218" i="3"/>
  <c r="D219" i="3"/>
  <c r="D220" i="3"/>
  <c r="D221" i="3"/>
  <c r="D222" i="3"/>
  <c r="D223" i="3"/>
  <c r="D225" i="3"/>
  <c r="D197" i="3"/>
  <c r="D198" i="3"/>
  <c r="D199" i="3"/>
  <c r="D200" i="3"/>
  <c r="D201" i="3"/>
  <c r="D202" i="3"/>
  <c r="D203" i="3"/>
  <c r="D205" i="3"/>
  <c r="D207" i="3"/>
  <c r="D208" i="3"/>
  <c r="D209" i="3"/>
  <c r="D210" i="3"/>
  <c r="D211" i="3"/>
  <c r="D181" i="3"/>
  <c r="D182" i="3"/>
  <c r="D183" i="3"/>
  <c r="D184" i="3"/>
  <c r="D185" i="3"/>
  <c r="D186" i="3"/>
  <c r="D187" i="3"/>
  <c r="D188" i="3"/>
  <c r="D189" i="3"/>
  <c r="D191" i="3"/>
  <c r="D192" i="3"/>
  <c r="D193" i="3"/>
  <c r="D194" i="3"/>
  <c r="D195" i="3"/>
  <c r="D196" i="3"/>
  <c r="D152" i="3"/>
  <c r="D153" i="3"/>
  <c r="D154" i="3"/>
  <c r="D155" i="3"/>
  <c r="D156" i="3"/>
  <c r="D158" i="3"/>
  <c r="D159" i="3"/>
  <c r="D160" i="3"/>
  <c r="D162" i="3"/>
  <c r="D163" i="3"/>
  <c r="D164" i="3"/>
  <c r="D165" i="3"/>
  <c r="D166" i="3"/>
  <c r="D167" i="3"/>
  <c r="D168" i="3"/>
  <c r="D170" i="3"/>
  <c r="D137" i="3"/>
  <c r="D138" i="3"/>
  <c r="D139" i="3"/>
  <c r="D140" i="3"/>
  <c r="D141" i="3"/>
  <c r="D142" i="3"/>
  <c r="D144" i="3"/>
  <c r="D145" i="3"/>
  <c r="D146" i="3"/>
  <c r="D148" i="3"/>
  <c r="D149" i="3"/>
  <c r="D150" i="3"/>
  <c r="D151" i="3"/>
  <c r="D119" i="3"/>
  <c r="D120" i="3"/>
  <c r="D121" i="3"/>
  <c r="D122" i="3"/>
  <c r="D123" i="3"/>
  <c r="D124" i="3"/>
  <c r="D126" i="3"/>
  <c r="D127" i="3"/>
  <c r="D128" i="3"/>
  <c r="D129" i="3"/>
  <c r="D130" i="3"/>
  <c r="D131" i="3"/>
  <c r="D132" i="3"/>
  <c r="D133" i="3"/>
  <c r="D135" i="3"/>
  <c r="D136" i="3"/>
  <c r="D105" i="3"/>
  <c r="D107" i="3"/>
  <c r="D109" i="3"/>
  <c r="D110" i="3"/>
  <c r="D111" i="3"/>
  <c r="D112" i="3"/>
  <c r="D113" i="3"/>
  <c r="D114" i="3"/>
  <c r="D115" i="3"/>
  <c r="D116" i="3"/>
  <c r="D118" i="3"/>
  <c r="D79" i="3"/>
  <c r="D80" i="3"/>
  <c r="D81" i="3"/>
  <c r="D82" i="3"/>
  <c r="D83" i="3"/>
  <c r="D84" i="3"/>
  <c r="D85" i="3"/>
  <c r="D86" i="3"/>
  <c r="D87" i="3"/>
  <c r="D88" i="3"/>
  <c r="D89" i="3"/>
  <c r="D90" i="3"/>
  <c r="D92" i="3"/>
  <c r="D93" i="3"/>
  <c r="D94" i="3"/>
  <c r="D95" i="3"/>
  <c r="D96" i="3"/>
  <c r="D98" i="3"/>
  <c r="D99" i="3"/>
  <c r="D100" i="3"/>
  <c r="D101" i="3"/>
  <c r="D102" i="3"/>
  <c r="D103" i="3"/>
  <c r="D104" i="3"/>
  <c r="D56" i="3"/>
  <c r="D57" i="3"/>
  <c r="D58" i="3"/>
  <c r="D60" i="3"/>
  <c r="D61" i="3"/>
  <c r="D62" i="3"/>
  <c r="D63" i="3"/>
  <c r="D64" i="3"/>
  <c r="D65" i="3"/>
  <c r="D67" i="3"/>
  <c r="D69" i="3"/>
  <c r="D70" i="3"/>
  <c r="D71" i="3"/>
  <c r="D72" i="3"/>
  <c r="D73" i="3"/>
  <c r="D74" i="3"/>
  <c r="D75" i="3"/>
  <c r="D76" i="3"/>
  <c r="D77" i="3"/>
  <c r="D30" i="3"/>
  <c r="D31" i="3"/>
  <c r="D32" i="3"/>
  <c r="D33" i="3"/>
  <c r="D35" i="3"/>
  <c r="D36" i="3"/>
  <c r="D37" i="3"/>
  <c r="D38" i="3"/>
  <c r="D40" i="3"/>
  <c r="D41" i="3"/>
  <c r="D42" i="3"/>
  <c r="D43" i="3"/>
  <c r="D44" i="3"/>
  <c r="D45" i="3"/>
  <c r="D46" i="3"/>
  <c r="D47" i="3"/>
  <c r="D48" i="3"/>
  <c r="D50" i="3"/>
  <c r="D51" i="3"/>
  <c r="D52" i="3"/>
  <c r="D53" i="3"/>
  <c r="D54" i="3"/>
  <c r="D55" i="3"/>
  <c r="W133" i="3"/>
  <c r="W289" i="3"/>
  <c r="G499" i="3"/>
  <c r="V499" i="3"/>
  <c r="M461" i="3"/>
  <c r="P438" i="3"/>
  <c r="O369" i="3"/>
  <c r="T353" i="3"/>
  <c r="G392" i="3"/>
  <c r="T392" i="3"/>
  <c r="T429" i="3"/>
  <c r="V556" i="3"/>
  <c r="G556" i="3"/>
  <c r="Q399" i="3"/>
  <c r="J459" i="3"/>
  <c r="U334" i="3"/>
  <c r="K355" i="3"/>
  <c r="P355" i="3"/>
  <c r="V332" i="1"/>
  <c r="D332" i="1"/>
  <c r="V331" i="1"/>
  <c r="D325" i="1"/>
  <c r="H325" i="1"/>
  <c r="V325" i="1" s="1"/>
  <c r="V324" i="1"/>
  <c r="G325" i="1"/>
  <c r="V330" i="1"/>
  <c r="V329" i="1"/>
  <c r="V328" i="1"/>
  <c r="V327" i="1"/>
  <c r="V323" i="1"/>
  <c r="V322" i="1"/>
  <c r="D314" i="1"/>
  <c r="V321" i="1"/>
  <c r="V320" i="1"/>
  <c r="V319" i="1"/>
  <c r="V318" i="1"/>
  <c r="V317" i="1"/>
  <c r="V316" i="1"/>
  <c r="D90" i="1"/>
  <c r="V88" i="1"/>
  <c r="V87" i="1"/>
  <c r="V86" i="1"/>
  <c r="V85" i="1"/>
  <c r="V90" i="1"/>
  <c r="G90" i="1"/>
  <c r="V308" i="1"/>
  <c r="G314" i="1"/>
  <c r="V314" i="1"/>
  <c r="G302" i="1"/>
  <c r="V302" i="1"/>
  <c r="D302" i="1"/>
  <c r="G290" i="1"/>
  <c r="V290" i="1"/>
  <c r="D290" i="1"/>
  <c r="G282" i="1"/>
  <c r="H282" i="1"/>
  <c r="V282" i="1" s="1"/>
  <c r="D282" i="1"/>
  <c r="G275" i="1"/>
  <c r="V275" i="1"/>
  <c r="D275" i="1"/>
  <c r="G265" i="1"/>
  <c r="V265" i="1"/>
  <c r="D265" i="1"/>
  <c r="G256" i="1"/>
  <c r="V256" i="1"/>
  <c r="D256" i="1"/>
  <c r="G246" i="1"/>
  <c r="V246" i="1"/>
  <c r="D246" i="1"/>
  <c r="G241" i="1"/>
  <c r="V241" i="1"/>
  <c r="D241" i="1"/>
  <c r="G234" i="1"/>
  <c r="V234" i="1"/>
  <c r="D234" i="1"/>
  <c r="G219" i="1"/>
  <c r="H219" i="1"/>
  <c r="V219" i="1" s="1"/>
  <c r="D219" i="1"/>
  <c r="G209" i="1"/>
  <c r="V209" i="1"/>
  <c r="D209" i="1"/>
  <c r="G195" i="1"/>
  <c r="V195" i="1"/>
  <c r="D195" i="1"/>
  <c r="G166" i="1"/>
  <c r="V166" i="1"/>
  <c r="D166" i="1"/>
  <c r="G162" i="1"/>
  <c r="V162" i="1"/>
  <c r="D162" i="1"/>
  <c r="G152" i="1"/>
  <c r="V152" i="1"/>
  <c r="D152" i="1"/>
  <c r="G148" i="1"/>
  <c r="V148" i="1"/>
  <c r="D148" i="1"/>
  <c r="V137" i="1"/>
  <c r="G137" i="1"/>
  <c r="D137" i="1"/>
  <c r="G107" i="1"/>
  <c r="V107" i="1"/>
  <c r="D107" i="1"/>
  <c r="V98" i="1"/>
  <c r="G98" i="1"/>
  <c r="D98" i="1"/>
  <c r="G128" i="1"/>
  <c r="V128" i="1"/>
  <c r="D128" i="1"/>
  <c r="G118" i="1"/>
  <c r="V118" i="1"/>
  <c r="D118" i="1"/>
  <c r="G77" i="1"/>
  <c r="V77" i="1"/>
  <c r="D77" i="1"/>
  <c r="G65" i="1"/>
  <c r="V65" i="1"/>
  <c r="D65" i="1"/>
  <c r="G58" i="1"/>
  <c r="V58" i="1"/>
  <c r="D58" i="1"/>
  <c r="G48" i="1"/>
  <c r="V48" i="1"/>
  <c r="V26" i="1"/>
  <c r="V27" i="1"/>
  <c r="V37" i="1"/>
  <c r="V40" i="1"/>
  <c r="V41" i="1"/>
  <c r="V42" i="1"/>
  <c r="V43" i="1"/>
  <c r="V44" i="1"/>
  <c r="V45" i="1"/>
  <c r="V46" i="1"/>
  <c r="V47" i="1"/>
  <c r="V52" i="1"/>
  <c r="V53" i="1"/>
  <c r="V54" i="1"/>
  <c r="V55" i="1"/>
  <c r="V56" i="1"/>
  <c r="V57" i="1"/>
  <c r="V64" i="1"/>
  <c r="V67" i="1"/>
  <c r="V69" i="1"/>
  <c r="V70" i="1"/>
  <c r="V71" i="1"/>
  <c r="V72" i="1"/>
  <c r="V73" i="1"/>
  <c r="V74" i="1"/>
  <c r="V75" i="1"/>
  <c r="V76" i="1"/>
  <c r="V79" i="1"/>
  <c r="V80" i="1"/>
  <c r="V81" i="1"/>
  <c r="V82" i="1"/>
  <c r="V83" i="1"/>
  <c r="V84" i="1"/>
  <c r="V89" i="1"/>
  <c r="V96" i="1"/>
  <c r="V97" i="1"/>
  <c r="V100" i="1"/>
  <c r="V101" i="1"/>
  <c r="V102" i="1"/>
  <c r="V103" i="1"/>
  <c r="V104" i="1"/>
  <c r="V105" i="1"/>
  <c r="V106" i="1"/>
  <c r="V109" i="1"/>
  <c r="V113" i="1"/>
  <c r="V114" i="1"/>
  <c r="V115" i="1"/>
  <c r="V116" i="1"/>
  <c r="V117" i="1"/>
  <c r="V124" i="1"/>
  <c r="V125" i="1"/>
  <c r="V126" i="1"/>
  <c r="V127" i="1"/>
  <c r="V130" i="1"/>
  <c r="V131" i="1"/>
  <c r="V132" i="1"/>
  <c r="V133" i="1"/>
  <c r="V134" i="1"/>
  <c r="V135" i="1"/>
  <c r="V136" i="1"/>
  <c r="V141" i="1"/>
  <c r="V142" i="1"/>
  <c r="V143" i="1"/>
  <c r="V144" i="1"/>
  <c r="V145" i="1"/>
  <c r="V146" i="1"/>
  <c r="V147" i="1"/>
  <c r="V154" i="1"/>
  <c r="V155" i="1"/>
  <c r="V156" i="1"/>
  <c r="V157" i="1"/>
  <c r="V158" i="1"/>
  <c r="V159" i="1"/>
  <c r="V160" i="1"/>
  <c r="V161" i="1"/>
  <c r="V168" i="1"/>
  <c r="V169" i="1"/>
  <c r="V170" i="1"/>
  <c r="V171" i="1"/>
  <c r="V172" i="1"/>
  <c r="V173" i="1"/>
  <c r="V174" i="1"/>
  <c r="V187" i="1"/>
  <c r="V188" i="1"/>
  <c r="V189" i="1"/>
  <c r="V190" i="1"/>
  <c r="V191" i="1"/>
  <c r="V192" i="1"/>
  <c r="V193" i="1"/>
  <c r="V194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13" i="1"/>
  <c r="V214" i="1"/>
  <c r="V215" i="1"/>
  <c r="V216" i="1"/>
  <c r="V217" i="1"/>
  <c r="V218" i="1"/>
  <c r="V226" i="1"/>
  <c r="V227" i="1"/>
  <c r="V228" i="1"/>
  <c r="V229" i="1"/>
  <c r="V230" i="1"/>
  <c r="V231" i="1"/>
  <c r="V232" i="1"/>
  <c r="V233" i="1"/>
  <c r="V236" i="1"/>
  <c r="V237" i="1"/>
  <c r="V238" i="1"/>
  <c r="V239" i="1"/>
  <c r="V240" i="1"/>
  <c r="V243" i="1"/>
  <c r="V244" i="1"/>
  <c r="V245" i="1"/>
  <c r="V248" i="1"/>
  <c r="V249" i="1"/>
  <c r="V250" i="1"/>
  <c r="V251" i="1"/>
  <c r="V252" i="1"/>
  <c r="V253" i="1"/>
  <c r="V254" i="1"/>
  <c r="V255" i="1"/>
  <c r="V258" i="1"/>
  <c r="V259" i="1"/>
  <c r="V260" i="1"/>
  <c r="V261" i="1"/>
  <c r="V262" i="1"/>
  <c r="V263" i="1"/>
  <c r="V264" i="1"/>
  <c r="V267" i="1"/>
  <c r="V268" i="1"/>
  <c r="V269" i="1"/>
  <c r="V270" i="1"/>
  <c r="V271" i="1"/>
  <c r="V272" i="1"/>
  <c r="V273" i="1"/>
  <c r="V274" i="1"/>
  <c r="V279" i="1"/>
  <c r="V280" i="1"/>
  <c r="V281" i="1"/>
  <c r="V284" i="1"/>
  <c r="V285" i="1"/>
  <c r="V286" i="1"/>
  <c r="V287" i="1"/>
  <c r="V288" i="1"/>
  <c r="V289" i="1"/>
  <c r="V292" i="1"/>
  <c r="V293" i="1"/>
  <c r="V294" i="1"/>
  <c r="V295" i="1"/>
  <c r="V296" i="1"/>
  <c r="V297" i="1"/>
  <c r="V298" i="1"/>
  <c r="V299" i="1"/>
  <c r="V300" i="1"/>
  <c r="V301" i="1"/>
  <c r="V304" i="1"/>
  <c r="V305" i="1"/>
  <c r="V306" i="1"/>
  <c r="V307" i="1"/>
  <c r="V309" i="1"/>
  <c r="V310" i="1"/>
  <c r="V311" i="1"/>
  <c r="V312" i="1"/>
  <c r="V313" i="1"/>
  <c r="V38" i="1"/>
  <c r="G38" i="1"/>
  <c r="D48" i="1"/>
  <c r="D38" i="1"/>
  <c r="W48" i="3"/>
  <c r="W65" i="3"/>
  <c r="W58" i="3"/>
  <c r="W38" i="3"/>
  <c r="W33" i="3"/>
  <c r="W28" i="3"/>
  <c r="W124" i="3"/>
  <c r="W142" i="3"/>
  <c r="W146" i="3"/>
  <c r="W189" i="3"/>
  <c r="W223" i="3"/>
  <c r="W235" i="3"/>
  <c r="W245" i="3"/>
  <c r="W254" i="3"/>
  <c r="W203" i="3"/>
  <c r="W90" i="3"/>
  <c r="W213" i="3"/>
  <c r="W301" i="3"/>
  <c r="F355" i="3"/>
  <c r="R355" i="3"/>
  <c r="U392" i="3"/>
  <c r="U438" i="3"/>
  <c r="Q355" i="3"/>
  <c r="J355" i="3"/>
  <c r="R392" i="3"/>
  <c r="S347" i="3"/>
  <c r="I438" i="3"/>
  <c r="O355" i="3"/>
  <c r="I355" i="3"/>
  <c r="L383" i="3"/>
  <c r="H429" i="3"/>
  <c r="K392" i="3"/>
  <c r="V347" i="3"/>
  <c r="X30" i="3"/>
  <c r="N355" i="3"/>
  <c r="T355" i="3"/>
  <c r="K383" i="3"/>
  <c r="P429" i="3"/>
  <c r="I392" i="3"/>
  <c r="M355" i="3"/>
  <c r="H355" i="3"/>
  <c r="H392" i="3"/>
  <c r="X48" i="3"/>
  <c r="L355" i="3"/>
  <c r="S392" i="3"/>
  <c r="I347" i="3"/>
  <c r="P334" i="3"/>
  <c r="Q556" i="3"/>
  <c r="M353" i="3"/>
  <c r="H574" i="3"/>
  <c r="O334" i="3"/>
  <c r="P556" i="3"/>
  <c r="S574" i="3"/>
  <c r="I334" i="3"/>
  <c r="N556" i="3"/>
  <c r="P537" i="3"/>
  <c r="M399" i="3"/>
  <c r="M556" i="3"/>
  <c r="K399" i="3"/>
  <c r="R556" i="3"/>
  <c r="S556" i="3"/>
  <c r="N443" i="3"/>
  <c r="P571" i="3"/>
  <c r="K599" i="3"/>
  <c r="L461" i="3"/>
  <c r="F499" i="3"/>
  <c r="S499" i="3"/>
  <c r="L499" i="3"/>
  <c r="P406" i="3"/>
  <c r="R607" i="3"/>
  <c r="I369" i="3"/>
  <c r="P599" i="3"/>
  <c r="K499" i="3"/>
  <c r="R499" i="3"/>
  <c r="L434" i="3"/>
  <c r="R590" i="3"/>
  <c r="J406" i="3"/>
  <c r="K443" i="3"/>
  <c r="Q607" i="3"/>
  <c r="M360" i="3"/>
  <c r="U599" i="3"/>
  <c r="J499" i="3"/>
  <c r="Q499" i="3"/>
  <c r="V590" i="3"/>
  <c r="R443" i="3"/>
  <c r="T607" i="3"/>
  <c r="U499" i="3"/>
  <c r="P499" i="3"/>
  <c r="X192" i="3"/>
  <c r="Q443" i="3"/>
  <c r="O607" i="3"/>
  <c r="G517" i="3"/>
  <c r="I499" i="3"/>
  <c r="O499" i="3"/>
  <c r="X309" i="3"/>
  <c r="Q535" i="3"/>
  <c r="P443" i="3"/>
  <c r="M607" i="3"/>
  <c r="L599" i="3"/>
  <c r="U461" i="3"/>
  <c r="L517" i="3"/>
  <c r="T499" i="3"/>
  <c r="N499" i="3"/>
  <c r="P590" i="3"/>
  <c r="H416" i="3"/>
  <c r="J535" i="3"/>
  <c r="G599" i="3"/>
  <c r="H499" i="3"/>
  <c r="O526" i="3"/>
  <c r="K459" i="3"/>
  <c r="R367" i="3"/>
  <c r="I422" i="3"/>
  <c r="Q623" i="3"/>
  <c r="V459" i="3"/>
  <c r="Q469" i="3"/>
  <c r="G422" i="3"/>
  <c r="T459" i="3"/>
  <c r="S459" i="3"/>
  <c r="V367" i="3"/>
  <c r="L459" i="3"/>
  <c r="T530" i="3"/>
  <c r="P623" i="3"/>
  <c r="U586" i="3"/>
  <c r="J567" i="3"/>
  <c r="R558" i="3"/>
  <c r="X187" i="3"/>
  <c r="H530" i="3"/>
  <c r="I549" i="3"/>
  <c r="V623" i="3"/>
  <c r="X316" i="3"/>
  <c r="N549" i="3"/>
  <c r="U623" i="3"/>
  <c r="J623" i="3"/>
  <c r="P530" i="3"/>
  <c r="M549" i="3"/>
  <c r="I623" i="3"/>
  <c r="H586" i="3"/>
  <c r="L494" i="3"/>
  <c r="M530" i="3"/>
  <c r="L549" i="3"/>
  <c r="F623" i="3"/>
  <c r="G586" i="3"/>
  <c r="S549" i="3"/>
  <c r="K576" i="3"/>
  <c r="M623" i="3"/>
  <c r="K586" i="3"/>
  <c r="X131" i="3"/>
  <c r="G542" i="3"/>
  <c r="N560" i="3"/>
  <c r="I560" i="3"/>
  <c r="P369" i="3"/>
  <c r="U369" i="3"/>
  <c r="M388" i="3"/>
  <c r="U542" i="3"/>
  <c r="M560" i="3"/>
  <c r="H560" i="3"/>
  <c r="J360" i="3"/>
  <c r="N369" i="3"/>
  <c r="T369" i="3"/>
  <c r="K388" i="3"/>
  <c r="L560" i="3"/>
  <c r="S560" i="3"/>
  <c r="H360" i="3"/>
  <c r="M369" i="3"/>
  <c r="H369" i="3"/>
  <c r="V388" i="3"/>
  <c r="U524" i="3"/>
  <c r="T542" i="3"/>
  <c r="K560" i="3"/>
  <c r="G560" i="3"/>
  <c r="L369" i="3"/>
  <c r="S369" i="3"/>
  <c r="X281" i="3"/>
  <c r="M542" i="3"/>
  <c r="V560" i="3"/>
  <c r="R560" i="3"/>
  <c r="V551" i="3"/>
  <c r="K369" i="3"/>
  <c r="G369" i="3"/>
  <c r="L542" i="3"/>
  <c r="J560" i="3"/>
  <c r="Q560" i="3"/>
  <c r="F369" i="3"/>
  <c r="V369" i="3"/>
  <c r="R369" i="3"/>
  <c r="X62" i="3"/>
  <c r="S542" i="3"/>
  <c r="F560" i="3"/>
  <c r="U560" i="3"/>
  <c r="Q369" i="3"/>
  <c r="T388" i="3"/>
  <c r="F494" i="3"/>
  <c r="P494" i="3"/>
  <c r="S494" i="3"/>
  <c r="P386" i="3"/>
  <c r="P475" i="3"/>
  <c r="U475" i="3"/>
  <c r="F475" i="3"/>
  <c r="Q475" i="3"/>
  <c r="J475" i="3"/>
  <c r="R475" i="3"/>
  <c r="V475" i="3"/>
  <c r="G475" i="3"/>
  <c r="K475" i="3"/>
  <c r="S475" i="3"/>
  <c r="L475" i="3"/>
  <c r="H475" i="3"/>
  <c r="M475" i="3"/>
  <c r="Q457" i="3"/>
  <c r="L457" i="3"/>
  <c r="I457" i="3"/>
  <c r="J447" i="3"/>
  <c r="I447" i="3"/>
  <c r="O447" i="3"/>
  <c r="Q438" i="3"/>
  <c r="J438" i="3"/>
  <c r="R438" i="3"/>
  <c r="V438" i="3"/>
  <c r="G438" i="3"/>
  <c r="K438" i="3"/>
  <c r="S438" i="3"/>
  <c r="M438" i="3"/>
  <c r="H438" i="3"/>
  <c r="L438" i="3"/>
  <c r="N438" i="3"/>
  <c r="T438" i="3"/>
  <c r="F438" i="3"/>
  <c r="J429" i="3"/>
  <c r="Q429" i="3"/>
  <c r="F429" i="3"/>
  <c r="V429" i="3"/>
  <c r="R429" i="3"/>
  <c r="K429" i="3"/>
  <c r="G429" i="3"/>
  <c r="L429" i="3"/>
  <c r="S429" i="3"/>
  <c r="M429" i="3"/>
  <c r="I429" i="3"/>
  <c r="N429" i="3"/>
  <c r="U429" i="3"/>
  <c r="R420" i="3"/>
  <c r="V420" i="3"/>
  <c r="S420" i="3"/>
  <c r="L420" i="3"/>
  <c r="N420" i="3"/>
  <c r="O420" i="3"/>
  <c r="M410" i="3"/>
  <c r="L410" i="3"/>
  <c r="T410" i="3"/>
  <c r="O410" i="3"/>
  <c r="P410" i="3"/>
  <c r="Q410" i="3"/>
  <c r="O401" i="3"/>
  <c r="L401" i="3"/>
  <c r="X294" i="3"/>
  <c r="O574" i="3"/>
  <c r="N574" i="3"/>
  <c r="U574" i="3"/>
  <c r="Q574" i="3"/>
  <c r="R574" i="3"/>
  <c r="G574" i="3"/>
  <c r="E565" i="3"/>
  <c r="N565" i="3"/>
  <c r="X258" i="3"/>
  <c r="E528" i="3"/>
  <c r="V528" i="3"/>
  <c r="X311" i="3"/>
  <c r="X300" i="3"/>
  <c r="X267" i="3"/>
  <c r="X103" i="3"/>
  <c r="X122" i="3"/>
  <c r="J351" i="3"/>
  <c r="Q367" i="3"/>
  <c r="P367" i="3"/>
  <c r="H383" i="3"/>
  <c r="T383" i="3"/>
  <c r="I383" i="3"/>
  <c r="U383" i="3"/>
  <c r="R383" i="3"/>
  <c r="F383" i="3"/>
  <c r="F367" i="3"/>
  <c r="N367" i="3"/>
  <c r="E471" i="3"/>
  <c r="Q471" i="3"/>
  <c r="X164" i="3"/>
  <c r="N461" i="3"/>
  <c r="H461" i="3"/>
  <c r="O461" i="3"/>
  <c r="V461" i="3"/>
  <c r="P461" i="3"/>
  <c r="I461" i="3"/>
  <c r="Q461" i="3"/>
  <c r="J461" i="3"/>
  <c r="S461" i="3"/>
  <c r="K461" i="3"/>
  <c r="R461" i="3"/>
  <c r="T461" i="3"/>
  <c r="F461" i="3"/>
  <c r="Q434" i="3"/>
  <c r="S434" i="3"/>
  <c r="L425" i="3"/>
  <c r="H367" i="3"/>
  <c r="X60" i="3"/>
  <c r="E603" i="3"/>
  <c r="G603" i="3"/>
  <c r="P586" i="3"/>
  <c r="J586" i="3"/>
  <c r="G567" i="3"/>
  <c r="L567" i="3"/>
  <c r="M567" i="3"/>
  <c r="I567" i="3"/>
  <c r="U567" i="3"/>
  <c r="L558" i="3"/>
  <c r="V558" i="3"/>
  <c r="H558" i="3"/>
  <c r="T558" i="3"/>
  <c r="I558" i="3"/>
  <c r="U558" i="3"/>
  <c r="K558" i="3"/>
  <c r="N540" i="3"/>
  <c r="U540" i="3"/>
  <c r="Q540" i="3"/>
  <c r="R540" i="3"/>
  <c r="G540" i="3"/>
  <c r="S540" i="3"/>
  <c r="E522" i="3"/>
  <c r="O522" i="3"/>
  <c r="E512" i="3"/>
  <c r="P512" i="3"/>
  <c r="X205" i="3"/>
  <c r="X181" i="3"/>
  <c r="P412" i="3"/>
  <c r="X85" i="3"/>
  <c r="X76" i="3"/>
  <c r="X67" i="3"/>
  <c r="X292" i="3"/>
  <c r="X305" i="3"/>
  <c r="X279" i="3"/>
  <c r="X136" i="3"/>
  <c r="X145" i="3"/>
  <c r="X154" i="3"/>
  <c r="X101" i="3"/>
  <c r="X223" i="3"/>
  <c r="X251" i="3"/>
  <c r="T463" i="3"/>
  <c r="Q463" i="3"/>
  <c r="O463" i="3"/>
  <c r="L463" i="3"/>
  <c r="P463" i="3"/>
  <c r="V463" i="3"/>
  <c r="K463" i="3"/>
  <c r="H463" i="3"/>
  <c r="F463" i="3"/>
  <c r="F406" i="3"/>
  <c r="V406" i="3"/>
  <c r="R406" i="3"/>
  <c r="G535" i="3"/>
  <c r="V535" i="3"/>
  <c r="Q447" i="3"/>
  <c r="U447" i="3"/>
  <c r="O554" i="3"/>
  <c r="T554" i="3"/>
  <c r="K457" i="3"/>
  <c r="O457" i="3"/>
  <c r="I517" i="3"/>
  <c r="M517" i="3"/>
  <c r="T526" i="3"/>
  <c r="S526" i="3"/>
  <c r="X89" i="3"/>
  <c r="X42" i="3"/>
  <c r="Q406" i="3"/>
  <c r="U406" i="3"/>
  <c r="G381" i="3"/>
  <c r="P535" i="3"/>
  <c r="U535" i="3"/>
  <c r="T596" i="3"/>
  <c r="N447" i="3"/>
  <c r="T447" i="3"/>
  <c r="L554" i="3"/>
  <c r="S554" i="3"/>
  <c r="H457" i="3"/>
  <c r="V457" i="3"/>
  <c r="M507" i="3"/>
  <c r="U517" i="3"/>
  <c r="V517" i="3"/>
  <c r="H545" i="3"/>
  <c r="M526" i="3"/>
  <c r="R526" i="3"/>
  <c r="X247" i="3"/>
  <c r="X238" i="3"/>
  <c r="X210" i="3"/>
  <c r="X140" i="3"/>
  <c r="X99" i="3"/>
  <c r="O406" i="3"/>
  <c r="I406" i="3"/>
  <c r="O535" i="3"/>
  <c r="I535" i="3"/>
  <c r="I596" i="3"/>
  <c r="M447" i="3"/>
  <c r="H447" i="3"/>
  <c r="K554" i="3"/>
  <c r="G554" i="3"/>
  <c r="F457" i="3"/>
  <c r="U457" i="3"/>
  <c r="J457" i="3"/>
  <c r="U364" i="3"/>
  <c r="T339" i="3"/>
  <c r="J507" i="3"/>
  <c r="S517" i="3"/>
  <c r="J517" i="3"/>
  <c r="Q545" i="3"/>
  <c r="K526" i="3"/>
  <c r="Q526" i="3"/>
  <c r="H507" i="3"/>
  <c r="R517" i="3"/>
  <c r="T517" i="3"/>
  <c r="J526" i="3"/>
  <c r="P526" i="3"/>
  <c r="X200" i="3"/>
  <c r="X150" i="3"/>
  <c r="L349" i="3"/>
  <c r="M406" i="3"/>
  <c r="H406" i="3"/>
  <c r="R535" i="3"/>
  <c r="M535" i="3"/>
  <c r="H535" i="3"/>
  <c r="G588" i="3"/>
  <c r="K447" i="3"/>
  <c r="G447" i="3"/>
  <c r="J554" i="3"/>
  <c r="Q554" i="3"/>
  <c r="P457" i="3"/>
  <c r="S457" i="3"/>
  <c r="S339" i="3"/>
  <c r="F517" i="3"/>
  <c r="Q517" i="3"/>
  <c r="H517" i="3"/>
  <c r="H526" i="3"/>
  <c r="N526" i="3"/>
  <c r="X228" i="3"/>
  <c r="T406" i="3"/>
  <c r="N535" i="3"/>
  <c r="L447" i="3"/>
  <c r="R554" i="3"/>
  <c r="R457" i="3"/>
  <c r="S349" i="3"/>
  <c r="L406" i="3"/>
  <c r="S406" i="3"/>
  <c r="F535" i="3"/>
  <c r="L535" i="3"/>
  <c r="F588" i="3"/>
  <c r="F447" i="3"/>
  <c r="V447" i="3"/>
  <c r="R447" i="3"/>
  <c r="F554" i="3"/>
  <c r="U554" i="3"/>
  <c r="P554" i="3"/>
  <c r="N457" i="3"/>
  <c r="G457" i="3"/>
  <c r="K517" i="3"/>
  <c r="O517" i="3"/>
  <c r="O396" i="3"/>
  <c r="F526" i="3"/>
  <c r="U526" i="3"/>
  <c r="L526" i="3"/>
  <c r="X83" i="3"/>
  <c r="X74" i="3"/>
  <c r="N406" i="3"/>
  <c r="T535" i="3"/>
  <c r="S447" i="3"/>
  <c r="V554" i="3"/>
  <c r="T457" i="3"/>
  <c r="K406" i="3"/>
  <c r="S535" i="3"/>
  <c r="P447" i="3"/>
  <c r="N554" i="3"/>
  <c r="M457" i="3"/>
  <c r="P517" i="3"/>
  <c r="V526" i="3"/>
  <c r="M349" i="3"/>
  <c r="H349" i="3"/>
  <c r="M381" i="3"/>
  <c r="S381" i="3"/>
  <c r="F596" i="3"/>
  <c r="J596" i="3"/>
  <c r="S588" i="3"/>
  <c r="M588" i="3"/>
  <c r="O425" i="3"/>
  <c r="I425" i="3"/>
  <c r="P425" i="3"/>
  <c r="Q425" i="3"/>
  <c r="J425" i="3"/>
  <c r="R425" i="3"/>
  <c r="G425" i="3"/>
  <c r="K425" i="3"/>
  <c r="S425" i="3"/>
  <c r="N425" i="3"/>
  <c r="T425" i="3"/>
  <c r="F425" i="3"/>
  <c r="K349" i="3"/>
  <c r="G349" i="3"/>
  <c r="V381" i="3"/>
  <c r="R381" i="3"/>
  <c r="S596" i="3"/>
  <c r="H596" i="3"/>
  <c r="T588" i="3"/>
  <c r="L588" i="3"/>
  <c r="R469" i="3"/>
  <c r="S364" i="3"/>
  <c r="F349" i="3"/>
  <c r="V349" i="3"/>
  <c r="J381" i="3"/>
  <c r="N596" i="3"/>
  <c r="R596" i="3"/>
  <c r="R588" i="3"/>
  <c r="H588" i="3"/>
  <c r="R364" i="3"/>
  <c r="G403" i="3"/>
  <c r="K403" i="3"/>
  <c r="L403" i="3"/>
  <c r="T403" i="3"/>
  <c r="F403" i="3"/>
  <c r="N403" i="3"/>
  <c r="H403" i="3"/>
  <c r="O403" i="3"/>
  <c r="U403" i="3"/>
  <c r="P403" i="3"/>
  <c r="I403" i="3"/>
  <c r="Q403" i="3"/>
  <c r="V403" i="3"/>
  <c r="S403" i="3"/>
  <c r="M403" i="3"/>
  <c r="P379" i="3"/>
  <c r="S379" i="3"/>
  <c r="U379" i="3"/>
  <c r="L371" i="3"/>
  <c r="S371" i="3"/>
  <c r="N371" i="3"/>
  <c r="I371" i="3"/>
  <c r="O371" i="3"/>
  <c r="T371" i="3"/>
  <c r="P371" i="3"/>
  <c r="U371" i="3"/>
  <c r="V371" i="3"/>
  <c r="R371" i="3"/>
  <c r="Q349" i="3"/>
  <c r="U381" i="3"/>
  <c r="Q596" i="3"/>
  <c r="P596" i="3"/>
  <c r="K588" i="3"/>
  <c r="P364" i="3"/>
  <c r="J436" i="3"/>
  <c r="O436" i="3"/>
  <c r="H436" i="3"/>
  <c r="R349" i="3"/>
  <c r="Q381" i="3"/>
  <c r="J349" i="3"/>
  <c r="P381" i="3"/>
  <c r="O596" i="3"/>
  <c r="Q588" i="3"/>
  <c r="P349" i="3"/>
  <c r="U349" i="3"/>
  <c r="I381" i="3"/>
  <c r="O381" i="3"/>
  <c r="F362" i="3"/>
  <c r="G596" i="3"/>
  <c r="M596" i="3"/>
  <c r="P588" i="3"/>
  <c r="V588" i="3"/>
  <c r="J371" i="3"/>
  <c r="O386" i="3"/>
  <c r="T386" i="3"/>
  <c r="J386" i="3"/>
  <c r="Q386" i="3"/>
  <c r="F386" i="3"/>
  <c r="V386" i="3"/>
  <c r="R386" i="3"/>
  <c r="K386" i="3"/>
  <c r="G386" i="3"/>
  <c r="M386" i="3"/>
  <c r="U386" i="3"/>
  <c r="K364" i="3"/>
  <c r="G364" i="3"/>
  <c r="M364" i="3"/>
  <c r="H364" i="3"/>
  <c r="N364" i="3"/>
  <c r="T364" i="3"/>
  <c r="O364" i="3"/>
  <c r="I364" i="3"/>
  <c r="J364" i="3"/>
  <c r="Q364" i="3"/>
  <c r="F364" i="3"/>
  <c r="X318" i="3"/>
  <c r="O349" i="3"/>
  <c r="F381" i="3"/>
  <c r="N381" i="3"/>
  <c r="V596" i="3"/>
  <c r="L596" i="3"/>
  <c r="U588" i="3"/>
  <c r="O588" i="3"/>
  <c r="J588" i="3"/>
  <c r="V364" i="3"/>
  <c r="P469" i="3"/>
  <c r="U469" i="3"/>
  <c r="F469" i="3"/>
  <c r="G469" i="3"/>
  <c r="K469" i="3"/>
  <c r="S469" i="3"/>
  <c r="L469" i="3"/>
  <c r="T469" i="3"/>
  <c r="N469" i="3"/>
  <c r="I349" i="3"/>
  <c r="T381" i="3"/>
  <c r="N349" i="3"/>
  <c r="L381" i="3"/>
  <c r="U596" i="3"/>
  <c r="I588" i="3"/>
  <c r="N564" i="3"/>
  <c r="K351" i="3"/>
  <c r="G351" i="3"/>
  <c r="L351" i="3"/>
  <c r="M351" i="3"/>
  <c r="H351" i="3"/>
  <c r="N351" i="3"/>
  <c r="T351" i="3"/>
  <c r="O351" i="3"/>
  <c r="U351" i="3"/>
  <c r="P351" i="3"/>
  <c r="I351" i="3"/>
  <c r="V351" i="3"/>
  <c r="R351" i="3"/>
  <c r="X249" i="3"/>
  <c r="X168" i="3"/>
  <c r="X81" i="3"/>
  <c r="X235" i="3"/>
  <c r="X260" i="3"/>
  <c r="X233" i="3"/>
  <c r="X129" i="3"/>
  <c r="X109" i="3"/>
  <c r="X79" i="3"/>
  <c r="X57" i="3"/>
  <c r="X40" i="3"/>
  <c r="X244" i="3"/>
  <c r="X162" i="3"/>
  <c r="X118" i="3"/>
  <c r="X46" i="3"/>
  <c r="X321" i="3"/>
  <c r="X266" i="3"/>
  <c r="X219" i="3"/>
  <c r="X159" i="3"/>
  <c r="X127" i="3"/>
  <c r="X115" i="3"/>
  <c r="X64" i="3"/>
  <c r="X55" i="3"/>
  <c r="X44" i="3"/>
  <c r="X242" i="3"/>
  <c r="X113" i="3"/>
  <c r="X92" i="3"/>
  <c r="X53" i="3"/>
  <c r="X72" i="3"/>
  <c r="S608" i="3"/>
  <c r="N408" i="3"/>
  <c r="U408" i="3"/>
  <c r="O408" i="3"/>
  <c r="H408" i="3"/>
  <c r="P408" i="3"/>
  <c r="T408" i="3"/>
  <c r="J408" i="3"/>
  <c r="Q408" i="3"/>
  <c r="F408" i="3"/>
  <c r="V408" i="3"/>
  <c r="R408" i="3"/>
  <c r="K408" i="3"/>
  <c r="G408" i="3"/>
  <c r="M408" i="3"/>
  <c r="I408" i="3"/>
  <c r="P362" i="3"/>
  <c r="U436" i="3"/>
  <c r="N436" i="3"/>
  <c r="L408" i="3"/>
  <c r="E583" i="3"/>
  <c r="U583" i="3"/>
  <c r="X276" i="3"/>
  <c r="J532" i="3"/>
  <c r="M334" i="3"/>
  <c r="H334" i="3"/>
  <c r="Q576" i="3"/>
  <c r="J576" i="3"/>
  <c r="O362" i="3"/>
  <c r="I362" i="3"/>
  <c r="I436" i="3"/>
  <c r="M436" i="3"/>
  <c r="N334" i="3"/>
  <c r="L334" i="3"/>
  <c r="S334" i="3"/>
  <c r="P576" i="3"/>
  <c r="U576" i="3"/>
  <c r="N362" i="3"/>
  <c r="T362" i="3"/>
  <c r="S436" i="3"/>
  <c r="L436" i="3"/>
  <c r="T334" i="3"/>
  <c r="G576" i="3"/>
  <c r="V576" i="3"/>
  <c r="U362" i="3"/>
  <c r="K334" i="3"/>
  <c r="G334" i="3"/>
  <c r="O576" i="3"/>
  <c r="I576" i="3"/>
  <c r="M362" i="3"/>
  <c r="H362" i="3"/>
  <c r="G436" i="3"/>
  <c r="K436" i="3"/>
  <c r="N604" i="3"/>
  <c r="E547" i="3"/>
  <c r="P547" i="3"/>
  <c r="X240" i="3"/>
  <c r="E490" i="3"/>
  <c r="R490" i="3"/>
  <c r="X183" i="3"/>
  <c r="E476" i="3"/>
  <c r="G476" i="3"/>
  <c r="X169" i="3"/>
  <c r="R436" i="3"/>
  <c r="V436" i="3"/>
  <c r="H496" i="3"/>
  <c r="M496" i="3"/>
  <c r="S496" i="3"/>
  <c r="T496" i="3"/>
  <c r="N496" i="3"/>
  <c r="I496" i="3"/>
  <c r="O496" i="3"/>
  <c r="U496" i="3"/>
  <c r="P496" i="3"/>
  <c r="J496" i="3"/>
  <c r="Q496" i="3"/>
  <c r="V496" i="3"/>
  <c r="G496" i="3"/>
  <c r="L496" i="3"/>
  <c r="F496" i="3"/>
  <c r="N486" i="3"/>
  <c r="F334" i="3"/>
  <c r="V334" i="3"/>
  <c r="R334" i="3"/>
  <c r="N576" i="3"/>
  <c r="T576" i="3"/>
  <c r="L362" i="3"/>
  <c r="S362" i="3"/>
  <c r="Q334" i="3"/>
  <c r="R576" i="3"/>
  <c r="M576" i="3"/>
  <c r="K362" i="3"/>
  <c r="F436" i="3"/>
  <c r="Q436" i="3"/>
  <c r="R496" i="3"/>
  <c r="L578" i="3"/>
  <c r="E503" i="3"/>
  <c r="X196" i="3"/>
  <c r="I390" i="3"/>
  <c r="O390" i="3"/>
  <c r="U390" i="3"/>
  <c r="P390" i="3"/>
  <c r="J390" i="3"/>
  <c r="S390" i="3"/>
  <c r="V390" i="3"/>
  <c r="Q390" i="3"/>
  <c r="R390" i="3"/>
  <c r="K390" i="3"/>
  <c r="F390" i="3"/>
  <c r="G390" i="3"/>
  <c r="L390" i="3"/>
  <c r="T390" i="3"/>
  <c r="N390" i="3"/>
  <c r="X289" i="3"/>
  <c r="X189" i="3"/>
  <c r="X283" i="3"/>
  <c r="X152" i="3"/>
  <c r="F573" i="3"/>
  <c r="Q551" i="3"/>
  <c r="K551" i="3"/>
  <c r="R551" i="3"/>
  <c r="J551" i="3"/>
  <c r="G551" i="3"/>
  <c r="F551" i="3"/>
  <c r="M551" i="3"/>
  <c r="H551" i="3"/>
  <c r="N551" i="3"/>
  <c r="T551" i="3"/>
  <c r="O551" i="3"/>
  <c r="I551" i="3"/>
  <c r="N545" i="3"/>
  <c r="T545" i="3"/>
  <c r="O545" i="3"/>
  <c r="I545" i="3"/>
  <c r="P545" i="3"/>
  <c r="U545" i="3"/>
  <c r="R545" i="3"/>
  <c r="J545" i="3"/>
  <c r="G545" i="3"/>
  <c r="V545" i="3"/>
  <c r="L545" i="3"/>
  <c r="S545" i="3"/>
  <c r="F545" i="3"/>
  <c r="R507" i="3"/>
  <c r="V507" i="3"/>
  <c r="G507" i="3"/>
  <c r="K507" i="3"/>
  <c r="S507" i="3"/>
  <c r="L507" i="3"/>
  <c r="T507" i="3"/>
  <c r="O507" i="3"/>
  <c r="I507" i="3"/>
  <c r="N507" i="3"/>
  <c r="P507" i="3"/>
  <c r="U507" i="3"/>
  <c r="F507" i="3"/>
  <c r="H494" i="3"/>
  <c r="M494" i="3"/>
  <c r="T494" i="3"/>
  <c r="N494" i="3"/>
  <c r="I494" i="3"/>
  <c r="O494" i="3"/>
  <c r="Q494" i="3"/>
  <c r="J494" i="3"/>
  <c r="R494" i="3"/>
  <c r="V494" i="3"/>
  <c r="G494" i="3"/>
  <c r="K494" i="3"/>
  <c r="H434" i="3"/>
  <c r="M434" i="3"/>
  <c r="T434" i="3"/>
  <c r="N434" i="3"/>
  <c r="I434" i="3"/>
  <c r="O434" i="3"/>
  <c r="J434" i="3"/>
  <c r="P434" i="3"/>
  <c r="R434" i="3"/>
  <c r="V434" i="3"/>
  <c r="F434" i="3"/>
  <c r="G434" i="3"/>
  <c r="K434" i="3"/>
  <c r="G396" i="3"/>
  <c r="T396" i="3"/>
  <c r="K396" i="3"/>
  <c r="J379" i="3"/>
  <c r="Q379" i="3"/>
  <c r="F379" i="3"/>
  <c r="V379" i="3"/>
  <c r="R379" i="3"/>
  <c r="K379" i="3"/>
  <c r="G379" i="3"/>
  <c r="M379" i="3"/>
  <c r="H379" i="3"/>
  <c r="N379" i="3"/>
  <c r="I379" i="3"/>
  <c r="O379" i="3"/>
  <c r="T379" i="3"/>
  <c r="R360" i="3"/>
  <c r="V360" i="3"/>
  <c r="G360" i="3"/>
  <c r="K360" i="3"/>
  <c r="S360" i="3"/>
  <c r="L360" i="3"/>
  <c r="N360" i="3"/>
  <c r="T360" i="3"/>
  <c r="F360" i="3"/>
  <c r="O360" i="3"/>
  <c r="I360" i="3"/>
  <c r="P360" i="3"/>
  <c r="U360" i="3"/>
  <c r="E342" i="3"/>
  <c r="U342" i="3"/>
  <c r="X35" i="3"/>
  <c r="W77" i="3"/>
  <c r="W96" i="3"/>
  <c r="X96" i="3"/>
  <c r="W105" i="3"/>
  <c r="W116" i="3"/>
  <c r="W156" i="3"/>
  <c r="X156" i="3"/>
  <c r="W160" i="3"/>
  <c r="W230" i="3"/>
  <c r="X230" i="3"/>
  <c r="W269" i="3"/>
  <c r="X269" i="3"/>
  <c r="W277" i="3"/>
  <c r="W264" i="3"/>
  <c r="X264" i="3"/>
  <c r="W312" i="3"/>
  <c r="W170" i="3"/>
  <c r="N601" i="3"/>
  <c r="Q601" i="3"/>
  <c r="H601" i="3"/>
  <c r="G601" i="3"/>
  <c r="S601" i="3"/>
  <c r="V488" i="3"/>
  <c r="L601" i="3"/>
  <c r="J601" i="3"/>
  <c r="L488" i="3"/>
  <c r="M601" i="3"/>
  <c r="T488" i="3"/>
  <c r="N471" i="3"/>
  <c r="F488" i="3"/>
  <c r="L625" i="3"/>
  <c r="V471" i="3"/>
  <c r="R601" i="3"/>
  <c r="T601" i="3"/>
  <c r="P488" i="3"/>
  <c r="N488" i="3"/>
  <c r="L522" i="3"/>
  <c r="M603" i="3"/>
  <c r="O603" i="3"/>
  <c r="V603" i="3"/>
  <c r="K471" i="3"/>
  <c r="G488" i="3"/>
  <c r="K488" i="3"/>
  <c r="O488" i="3"/>
  <c r="K509" i="3"/>
  <c r="H423" i="3"/>
  <c r="O451" i="3"/>
  <c r="U419" i="3"/>
  <c r="F456" i="3"/>
  <c r="L451" i="3"/>
  <c r="X308" i="3"/>
  <c r="X98" i="3"/>
  <c r="E575" i="3"/>
  <c r="O575" i="3" s="1"/>
  <c r="X75" i="3"/>
  <c r="P603" i="3"/>
  <c r="H575" i="3"/>
  <c r="J456" i="3"/>
  <c r="V451" i="3"/>
  <c r="X273" i="3"/>
  <c r="G483" i="3"/>
  <c r="F603" i="3"/>
  <c r="L603" i="3"/>
  <c r="Q565" i="3"/>
  <c r="H456" i="3"/>
  <c r="J423" i="3"/>
  <c r="I451" i="3"/>
  <c r="K423" i="3"/>
  <c r="S580" i="3"/>
  <c r="L419" i="3"/>
  <c r="N387" i="3"/>
  <c r="Q382" i="3"/>
  <c r="X291" i="3"/>
  <c r="P359" i="3"/>
  <c r="R603" i="3"/>
  <c r="E611" i="3"/>
  <c r="G611" i="3" s="1"/>
  <c r="F423" i="3"/>
  <c r="R405" i="3"/>
  <c r="Q335" i="3"/>
  <c r="N603" i="3"/>
  <c r="S603" i="3"/>
  <c r="S565" i="3"/>
  <c r="G456" i="3"/>
  <c r="I423" i="3"/>
  <c r="F451" i="3"/>
  <c r="X112" i="3"/>
  <c r="X209" i="3"/>
  <c r="Q419" i="3"/>
  <c r="K387" i="3"/>
  <c r="K456" i="3"/>
  <c r="K382" i="3"/>
  <c r="J465" i="3"/>
  <c r="X24" i="3"/>
  <c r="E331" i="3"/>
  <c r="L331" i="3"/>
  <c r="E606" i="3"/>
  <c r="X299" i="3"/>
  <c r="E602" i="3"/>
  <c r="X295" i="3"/>
  <c r="I598" i="3"/>
  <c r="H598" i="3"/>
  <c r="V598" i="3"/>
  <c r="N598" i="3"/>
  <c r="K598" i="3"/>
  <c r="T598" i="3"/>
  <c r="U598" i="3"/>
  <c r="E593" i="3"/>
  <c r="X286" i="3"/>
  <c r="E584" i="3"/>
  <c r="X277" i="3"/>
  <c r="G580" i="3"/>
  <c r="H580" i="3"/>
  <c r="K580" i="3"/>
  <c r="I580" i="3"/>
  <c r="U580" i="3"/>
  <c r="L580" i="3"/>
  <c r="T580" i="3"/>
  <c r="Q580" i="3"/>
  <c r="R580" i="3"/>
  <c r="O580" i="3"/>
  <c r="J580" i="3"/>
  <c r="V580" i="3"/>
  <c r="M580" i="3"/>
  <c r="P580" i="3"/>
  <c r="N580" i="3"/>
  <c r="E570" i="3"/>
  <c r="X263" i="3"/>
  <c r="E566" i="3"/>
  <c r="V566" i="3"/>
  <c r="X259" i="3"/>
  <c r="E561" i="3"/>
  <c r="X254" i="3"/>
  <c r="E557" i="3"/>
  <c r="X250" i="3"/>
  <c r="E552" i="3"/>
  <c r="X245" i="3"/>
  <c r="X241" i="3"/>
  <c r="E548" i="3"/>
  <c r="H544" i="3"/>
  <c r="Q544" i="3"/>
  <c r="N544" i="3"/>
  <c r="O544" i="3"/>
  <c r="M544" i="3"/>
  <c r="S544" i="3"/>
  <c r="K544" i="3"/>
  <c r="F544" i="3"/>
  <c r="I544" i="3"/>
  <c r="T544" i="3"/>
  <c r="J544" i="3"/>
  <c r="G544" i="3"/>
  <c r="V544" i="3"/>
  <c r="U544" i="3"/>
  <c r="R544" i="3"/>
  <c r="P544" i="3"/>
  <c r="Q525" i="3"/>
  <c r="K525" i="3"/>
  <c r="E539" i="3"/>
  <c r="X232" i="3"/>
  <c r="E510" i="3"/>
  <c r="X203" i="3"/>
  <c r="V474" i="3"/>
  <c r="N474" i="3"/>
  <c r="R460" i="3"/>
  <c r="J460" i="3"/>
  <c r="V460" i="3"/>
  <c r="U460" i="3"/>
  <c r="J446" i="3"/>
  <c r="S446" i="3"/>
  <c r="U446" i="3"/>
  <c r="T446" i="3"/>
  <c r="G446" i="3"/>
  <c r="I446" i="3"/>
  <c r="H446" i="3"/>
  <c r="R446" i="3"/>
  <c r="T409" i="3"/>
  <c r="I409" i="3"/>
  <c r="E395" i="3"/>
  <c r="X88" i="3"/>
  <c r="E391" i="3"/>
  <c r="X84" i="3"/>
  <c r="O378" i="3"/>
  <c r="G378" i="3"/>
  <c r="E363" i="3"/>
  <c r="X56" i="3"/>
  <c r="E624" i="3"/>
  <c r="X317" i="3"/>
  <c r="X312" i="3"/>
  <c r="V456" i="3"/>
  <c r="T456" i="3"/>
  <c r="H451" i="3"/>
  <c r="T486" i="3"/>
  <c r="V423" i="3"/>
  <c r="Q423" i="3"/>
  <c r="N423" i="3"/>
  <c r="T451" i="3"/>
  <c r="M451" i="3"/>
  <c r="S451" i="3"/>
  <c r="P451" i="3"/>
  <c r="X153" i="3"/>
  <c r="G423" i="3"/>
  <c r="R419" i="3"/>
  <c r="J419" i="3"/>
  <c r="N419" i="3"/>
  <c r="T387" i="3"/>
  <c r="F387" i="3"/>
  <c r="V446" i="3"/>
  <c r="M446" i="3"/>
  <c r="X158" i="3"/>
  <c r="X102" i="3"/>
  <c r="X71" i="3"/>
  <c r="J387" i="3"/>
  <c r="E534" i="3"/>
  <c r="X227" i="3"/>
  <c r="Q502" i="3"/>
  <c r="G502" i="3"/>
  <c r="F502" i="3"/>
  <c r="T502" i="3"/>
  <c r="J502" i="3"/>
  <c r="K502" i="3"/>
  <c r="M502" i="3"/>
  <c r="R502" i="3"/>
  <c r="L502" i="3"/>
  <c r="H502" i="3"/>
  <c r="P456" i="3"/>
  <c r="R456" i="3"/>
  <c r="I456" i="3"/>
  <c r="L405" i="3"/>
  <c r="U405" i="3"/>
  <c r="G405" i="3"/>
  <c r="I405" i="3"/>
  <c r="U382" i="3"/>
  <c r="P382" i="3"/>
  <c r="G382" i="3"/>
  <c r="I382" i="3"/>
  <c r="F382" i="3"/>
  <c r="R382" i="3"/>
  <c r="M382" i="3"/>
  <c r="T382" i="3"/>
  <c r="E368" i="3"/>
  <c r="X61" i="3"/>
  <c r="H335" i="3"/>
  <c r="S335" i="3"/>
  <c r="N335" i="3"/>
  <c r="I335" i="3"/>
  <c r="J335" i="3"/>
  <c r="L335" i="3"/>
  <c r="T335" i="3"/>
  <c r="P335" i="3"/>
  <c r="G335" i="3"/>
  <c r="M335" i="3"/>
  <c r="F335" i="3"/>
  <c r="U335" i="3"/>
  <c r="K335" i="3"/>
  <c r="N484" i="3"/>
  <c r="X116" i="3"/>
  <c r="U456" i="3"/>
  <c r="L423" i="3"/>
  <c r="R423" i="3"/>
  <c r="U423" i="3"/>
  <c r="T423" i="3"/>
  <c r="N451" i="3"/>
  <c r="R451" i="3"/>
  <c r="K451" i="3"/>
  <c r="J451" i="3"/>
  <c r="X218" i="3"/>
  <c r="X38" i="3"/>
  <c r="X222" i="3"/>
  <c r="V419" i="3"/>
  <c r="L387" i="3"/>
  <c r="N405" i="3"/>
  <c r="P446" i="3"/>
  <c r="L446" i="3"/>
  <c r="H382" i="3"/>
  <c r="R335" i="3"/>
  <c r="X52" i="3"/>
  <c r="S502" i="3"/>
  <c r="X213" i="3"/>
  <c r="E506" i="3"/>
  <c r="X199" i="3"/>
  <c r="K465" i="3"/>
  <c r="V465" i="3"/>
  <c r="Q465" i="3"/>
  <c r="I465" i="3"/>
  <c r="F465" i="3"/>
  <c r="U465" i="3"/>
  <c r="L465" i="3"/>
  <c r="R465" i="3"/>
  <c r="P465" i="3"/>
  <c r="S465" i="3"/>
  <c r="N465" i="3"/>
  <c r="M465" i="3"/>
  <c r="M419" i="3"/>
  <c r="H419" i="3"/>
  <c r="E414" i="3"/>
  <c r="X107" i="3"/>
  <c r="V387" i="3"/>
  <c r="H387" i="3"/>
  <c r="I387" i="3"/>
  <c r="P387" i="3"/>
  <c r="G387" i="3"/>
  <c r="I359" i="3"/>
  <c r="F359" i="3"/>
  <c r="H359" i="3"/>
  <c r="S359" i="3"/>
  <c r="I484" i="3"/>
  <c r="N456" i="3"/>
  <c r="S456" i="3"/>
  <c r="J483" i="3"/>
  <c r="L456" i="3"/>
  <c r="Q456" i="3"/>
  <c r="M456" i="3"/>
  <c r="X144" i="3"/>
  <c r="S423" i="3"/>
  <c r="P423" i="3"/>
  <c r="O423" i="3"/>
  <c r="G451" i="3"/>
  <c r="U451" i="3"/>
  <c r="X149" i="3"/>
  <c r="X139" i="3"/>
  <c r="S419" i="3"/>
  <c r="F419" i="3"/>
  <c r="P419" i="3"/>
  <c r="M387" i="3"/>
  <c r="S387" i="3"/>
  <c r="U387" i="3"/>
  <c r="S405" i="3"/>
  <c r="O446" i="3"/>
  <c r="K446" i="3"/>
  <c r="O409" i="3"/>
  <c r="S382" i="3"/>
  <c r="T465" i="3"/>
  <c r="V335" i="3"/>
  <c r="H460" i="3"/>
  <c r="V502" i="3"/>
  <c r="X237" i="3"/>
  <c r="X80" i="3"/>
  <c r="U502" i="3"/>
  <c r="H541" i="3"/>
  <c r="O471" i="3"/>
  <c r="N575" i="3"/>
  <c r="U548" i="3"/>
  <c r="M471" i="3"/>
  <c r="U471" i="3"/>
  <c r="L471" i="3"/>
  <c r="F578" i="3"/>
  <c r="T604" i="3"/>
  <c r="T508" i="3"/>
  <c r="U532" i="3"/>
  <c r="M550" i="3"/>
  <c r="U508" i="3"/>
  <c r="O608" i="3"/>
  <c r="V564" i="3"/>
  <c r="E514" i="3"/>
  <c r="N514" i="3" s="1"/>
  <c r="E472" i="3"/>
  <c r="J472" i="3"/>
  <c r="S587" i="3"/>
  <c r="I471" i="3"/>
  <c r="V548" i="3"/>
  <c r="V523" i="3"/>
  <c r="H471" i="3"/>
  <c r="K573" i="3"/>
  <c r="V578" i="3"/>
  <c r="L508" i="3"/>
  <c r="E555" i="3"/>
  <c r="S555" i="3"/>
  <c r="G604" i="3"/>
  <c r="U617" i="3"/>
  <c r="E518" i="3"/>
  <c r="I617" i="3"/>
  <c r="H532" i="3"/>
  <c r="T608" i="3"/>
  <c r="I564" i="3"/>
  <c r="X234" i="3"/>
  <c r="K541" i="3"/>
  <c r="J471" i="3"/>
  <c r="I573" i="3"/>
  <c r="N578" i="3"/>
  <c r="R604" i="3"/>
  <c r="N617" i="3"/>
  <c r="O508" i="3"/>
  <c r="R532" i="3"/>
  <c r="L564" i="3"/>
  <c r="X27" i="3"/>
  <c r="L512" i="3"/>
  <c r="N528" i="3"/>
  <c r="X253" i="3"/>
  <c r="V583" i="3"/>
  <c r="G555" i="3"/>
  <c r="L339" i="3"/>
  <c r="V339" i="3"/>
  <c r="G339" i="3"/>
  <c r="Q339" i="3"/>
  <c r="X32" i="3"/>
  <c r="M339" i="3"/>
  <c r="K339" i="3"/>
  <c r="F339" i="3"/>
  <c r="H339" i="3"/>
  <c r="I339" i="3"/>
  <c r="U339" i="3"/>
  <c r="N555" i="3"/>
  <c r="R587" i="3"/>
  <c r="U541" i="3"/>
  <c r="M541" i="3"/>
  <c r="K523" i="3"/>
  <c r="P522" i="3"/>
  <c r="N523" i="3"/>
  <c r="S523" i="3"/>
  <c r="M573" i="3"/>
  <c r="P573" i="3"/>
  <c r="N357" i="3"/>
  <c r="I578" i="3"/>
  <c r="S578" i="3"/>
  <c r="R578" i="3"/>
  <c r="U578" i="3"/>
  <c r="K617" i="3"/>
  <c r="S508" i="3"/>
  <c r="O604" i="3"/>
  <c r="K604" i="3"/>
  <c r="J604" i="3"/>
  <c r="M508" i="3"/>
  <c r="H617" i="3"/>
  <c r="I508" i="3"/>
  <c r="F617" i="3"/>
  <c r="O532" i="3"/>
  <c r="M532" i="3"/>
  <c r="F532" i="3"/>
  <c r="V532" i="3"/>
  <c r="O617" i="3"/>
  <c r="Q608" i="3"/>
  <c r="J608" i="3"/>
  <c r="H608" i="3"/>
  <c r="M608" i="3"/>
  <c r="X257" i="3"/>
  <c r="X201" i="3"/>
  <c r="X310" i="3"/>
  <c r="S564" i="3"/>
  <c r="R564" i="3"/>
  <c r="U564" i="3"/>
  <c r="X306" i="3"/>
  <c r="O578" i="3"/>
  <c r="F582" i="3"/>
  <c r="J541" i="3"/>
  <c r="O559" i="3"/>
  <c r="J523" i="3"/>
  <c r="I523" i="3"/>
  <c r="H573" i="3"/>
  <c r="K578" i="3"/>
  <c r="P578" i="3"/>
  <c r="F508" i="3"/>
  <c r="U604" i="3"/>
  <c r="S604" i="3"/>
  <c r="M617" i="3"/>
  <c r="K532" i="3"/>
  <c r="I532" i="3"/>
  <c r="G532" i="3"/>
  <c r="K550" i="3"/>
  <c r="K608" i="3"/>
  <c r="I608" i="3"/>
  <c r="G608" i="3"/>
  <c r="R608" i="3"/>
  <c r="X275" i="3"/>
  <c r="O564" i="3"/>
  <c r="K564" i="3"/>
  <c r="J564" i="3"/>
  <c r="P564" i="3"/>
  <c r="P604" i="3"/>
  <c r="X271" i="3"/>
  <c r="X280" i="3"/>
  <c r="I541" i="3"/>
  <c r="F541" i="3"/>
  <c r="T523" i="3"/>
  <c r="H523" i="3"/>
  <c r="U573" i="3"/>
  <c r="M578" i="3"/>
  <c r="J578" i="3"/>
  <c r="S617" i="3"/>
  <c r="M604" i="3"/>
  <c r="L604" i="3"/>
  <c r="H508" i="3"/>
  <c r="P508" i="3"/>
  <c r="L587" i="3"/>
  <c r="R541" i="3"/>
  <c r="O541" i="3"/>
  <c r="P523" i="3"/>
  <c r="R523" i="3"/>
  <c r="M523" i="3"/>
  <c r="F523" i="3"/>
  <c r="S573" i="3"/>
  <c r="O573" i="3"/>
  <c r="X297" i="3"/>
  <c r="H578" i="3"/>
  <c r="G578" i="3"/>
  <c r="Q578" i="3"/>
  <c r="P608" i="3"/>
  <c r="V508" i="3"/>
  <c r="L617" i="3"/>
  <c r="Q604" i="3"/>
  <c r="H604" i="3"/>
  <c r="V604" i="3"/>
  <c r="F604" i="3"/>
  <c r="N508" i="3"/>
  <c r="S532" i="3"/>
  <c r="N532" i="3"/>
  <c r="L532" i="3"/>
  <c r="U608" i="3"/>
  <c r="N608" i="3"/>
  <c r="F608" i="3"/>
  <c r="L608" i="3"/>
  <c r="X225" i="3"/>
  <c r="X301" i="3"/>
  <c r="T564" i="3"/>
  <c r="G564" i="3"/>
  <c r="Q564" i="3"/>
  <c r="N626" i="3"/>
  <c r="X58" i="3"/>
  <c r="X216" i="3"/>
  <c r="Q508" i="3"/>
  <c r="J582" i="3"/>
  <c r="X195" i="3"/>
  <c r="J512" i="3"/>
  <c r="V512" i="3"/>
  <c r="R512" i="3"/>
  <c r="S512" i="3"/>
  <c r="T512" i="3"/>
  <c r="E500" i="3"/>
  <c r="X193" i="3"/>
  <c r="E491" i="3"/>
  <c r="X184" i="3"/>
  <c r="E477" i="3"/>
  <c r="X170" i="3"/>
  <c r="E458" i="3"/>
  <c r="X151" i="3"/>
  <c r="E453" i="3"/>
  <c r="P453" i="3"/>
  <c r="X146" i="3"/>
  <c r="I448" i="3"/>
  <c r="U448" i="3"/>
  <c r="S448" i="3"/>
  <c r="M439" i="3"/>
  <c r="G439" i="3"/>
  <c r="J439" i="3"/>
  <c r="H439" i="3"/>
  <c r="U439" i="3"/>
  <c r="L439" i="3"/>
  <c r="V439" i="3"/>
  <c r="Q439" i="3"/>
  <c r="I439" i="3"/>
  <c r="K439" i="3"/>
  <c r="S439" i="3"/>
  <c r="R439" i="3"/>
  <c r="T439" i="3"/>
  <c r="O439" i="3"/>
  <c r="N439" i="3"/>
  <c r="E435" i="3"/>
  <c r="H435" i="3"/>
  <c r="X128" i="3"/>
  <c r="K430" i="3"/>
  <c r="N430" i="3"/>
  <c r="H430" i="3"/>
  <c r="O430" i="3"/>
  <c r="L430" i="3"/>
  <c r="M430" i="3"/>
  <c r="I430" i="3"/>
  <c r="E421" i="3"/>
  <c r="X114" i="3"/>
  <c r="H411" i="3"/>
  <c r="K411" i="3"/>
  <c r="G411" i="3"/>
  <c r="M411" i="3"/>
  <c r="P411" i="3"/>
  <c r="F411" i="3"/>
  <c r="S411" i="3"/>
  <c r="O411" i="3"/>
  <c r="J411" i="3"/>
  <c r="I411" i="3"/>
  <c r="T411" i="3"/>
  <c r="V411" i="3"/>
  <c r="N411" i="3"/>
  <c r="R411" i="3"/>
  <c r="E407" i="3"/>
  <c r="X100" i="3"/>
  <c r="E402" i="3"/>
  <c r="X95" i="3"/>
  <c r="E397" i="3"/>
  <c r="X90" i="3"/>
  <c r="J393" i="3"/>
  <c r="U393" i="3"/>
  <c r="L393" i="3"/>
  <c r="I393" i="3"/>
  <c r="E389" i="3"/>
  <c r="X82" i="3"/>
  <c r="O384" i="3"/>
  <c r="S384" i="3"/>
  <c r="Q384" i="3"/>
  <c r="K384" i="3"/>
  <c r="V384" i="3"/>
  <c r="U384" i="3"/>
  <c r="M384" i="3"/>
  <c r="G384" i="3"/>
  <c r="U380" i="3"/>
  <c r="M380" i="3"/>
  <c r="F380" i="3"/>
  <c r="E376" i="3"/>
  <c r="X69" i="3"/>
  <c r="E370" i="3"/>
  <c r="L370" i="3"/>
  <c r="X63" i="3"/>
  <c r="G365" i="3"/>
  <c r="U365" i="3"/>
  <c r="H365" i="3"/>
  <c r="T365" i="3"/>
  <c r="Q365" i="3"/>
  <c r="M357" i="3"/>
  <c r="I357" i="3"/>
  <c r="J357" i="3"/>
  <c r="K357" i="3"/>
  <c r="T357" i="3"/>
  <c r="H357" i="3"/>
  <c r="P357" i="3"/>
  <c r="R357" i="3"/>
  <c r="S357" i="3"/>
  <c r="F357" i="3"/>
  <c r="E348" i="3"/>
  <c r="X41" i="3"/>
  <c r="E343" i="3"/>
  <c r="X36" i="3"/>
  <c r="E333" i="3"/>
  <c r="X26" i="3"/>
  <c r="S626" i="3"/>
  <c r="M626" i="3"/>
  <c r="U626" i="3"/>
  <c r="Q626" i="3"/>
  <c r="K626" i="3"/>
  <c r="H626" i="3"/>
  <c r="T626" i="3"/>
  <c r="I626" i="3"/>
  <c r="G626" i="3"/>
  <c r="V626" i="3"/>
  <c r="L626" i="3"/>
  <c r="J626" i="3"/>
  <c r="R626" i="3"/>
  <c r="E622" i="3"/>
  <c r="X315" i="3"/>
  <c r="F512" i="3"/>
  <c r="I512" i="3"/>
  <c r="L357" i="3"/>
  <c r="U357" i="3"/>
  <c r="X319" i="3"/>
  <c r="X104" i="3"/>
  <c r="Q411" i="3"/>
  <c r="P439" i="3"/>
  <c r="F626" i="3"/>
  <c r="X155" i="3"/>
  <c r="T384" i="3"/>
  <c r="X86" i="3"/>
  <c r="O357" i="3"/>
  <c r="T518" i="3"/>
  <c r="M518" i="3"/>
  <c r="X132" i="3"/>
  <c r="U411" i="3"/>
  <c r="P626" i="3"/>
  <c r="X73" i="3"/>
  <c r="M528" i="3"/>
  <c r="H528" i="3"/>
  <c r="E495" i="3"/>
  <c r="X188" i="3"/>
  <c r="E467" i="3"/>
  <c r="X160" i="3"/>
  <c r="M512" i="3"/>
  <c r="X77" i="3"/>
  <c r="G357" i="3"/>
  <c r="U331" i="3"/>
  <c r="J518" i="3"/>
  <c r="G512" i="3"/>
  <c r="X50" i="3"/>
  <c r="X31" i="3"/>
  <c r="X123" i="3"/>
  <c r="V357" i="3"/>
  <c r="F439" i="3"/>
  <c r="Q430" i="3"/>
  <c r="L616" i="3"/>
  <c r="G607" i="3"/>
  <c r="N607" i="3"/>
  <c r="M599" i="3"/>
  <c r="J599" i="3"/>
  <c r="I599" i="3"/>
  <c r="Q586" i="3"/>
  <c r="V586" i="3"/>
  <c r="M586" i="3"/>
  <c r="L586" i="3"/>
  <c r="R586" i="3"/>
  <c r="F586" i="3"/>
  <c r="S586" i="3"/>
  <c r="E581" i="3"/>
  <c r="X274" i="3"/>
  <c r="F571" i="3"/>
  <c r="R571" i="3"/>
  <c r="M571" i="3"/>
  <c r="V567" i="3"/>
  <c r="K567" i="3"/>
  <c r="O567" i="3"/>
  <c r="F567" i="3"/>
  <c r="H567" i="3"/>
  <c r="N567" i="3"/>
  <c r="E563" i="3"/>
  <c r="J563" i="3"/>
  <c r="X256" i="3"/>
  <c r="F558" i="3"/>
  <c r="M558" i="3"/>
  <c r="O558" i="3"/>
  <c r="Q558" i="3"/>
  <c r="G558" i="3"/>
  <c r="J558" i="3"/>
  <c r="S558" i="3"/>
  <c r="N558" i="3"/>
  <c r="P558" i="3"/>
  <c r="I554" i="3"/>
  <c r="M554" i="3"/>
  <c r="H554" i="3"/>
  <c r="U549" i="3"/>
  <c r="H549" i="3"/>
  <c r="K549" i="3"/>
  <c r="G549" i="3"/>
  <c r="Q549" i="3"/>
  <c r="P549" i="3"/>
  <c r="O549" i="3"/>
  <c r="T549" i="3"/>
  <c r="R549" i="3"/>
  <c r="F549" i="3"/>
  <c r="M545" i="3"/>
  <c r="K545" i="3"/>
  <c r="H540" i="3"/>
  <c r="P540" i="3"/>
  <c r="J540" i="3"/>
  <c r="K540" i="3"/>
  <c r="O540" i="3"/>
  <c r="M540" i="3"/>
  <c r="T540" i="3"/>
  <c r="I540" i="3"/>
  <c r="F540" i="3"/>
  <c r="V540" i="3"/>
  <c r="L540" i="3"/>
  <c r="R530" i="3"/>
  <c r="I530" i="3"/>
  <c r="G530" i="3"/>
  <c r="I526" i="3"/>
  <c r="G526" i="3"/>
  <c r="I522" i="3"/>
  <c r="P611" i="3"/>
  <c r="N347" i="3"/>
  <c r="U347" i="3"/>
  <c r="M347" i="3"/>
  <c r="J347" i="3"/>
  <c r="M337" i="3"/>
  <c r="T337" i="3"/>
  <c r="J630" i="3"/>
  <c r="E621" i="3"/>
  <c r="X314" i="3"/>
  <c r="I514" i="3"/>
  <c r="R611" i="3"/>
  <c r="E350" i="3"/>
  <c r="X43" i="3"/>
  <c r="J611" i="3"/>
  <c r="T529" i="3"/>
  <c r="P617" i="3"/>
  <c r="V617" i="3"/>
  <c r="E600" i="3"/>
  <c r="F600" i="3"/>
  <c r="X293" i="3"/>
  <c r="E591" i="3"/>
  <c r="X284" i="3"/>
  <c r="T573" i="3"/>
  <c r="G573" i="3"/>
  <c r="L573" i="3"/>
  <c r="V573" i="3"/>
  <c r="N573" i="3"/>
  <c r="E568" i="3"/>
  <c r="X261" i="3"/>
  <c r="H564" i="3"/>
  <c r="M564" i="3"/>
  <c r="T532" i="3"/>
  <c r="Q532" i="3"/>
  <c r="E527" i="3"/>
  <c r="X220" i="3"/>
  <c r="G508" i="3"/>
  <c r="R508" i="3"/>
  <c r="K508" i="3"/>
  <c r="E504" i="3"/>
  <c r="X197" i="3"/>
  <c r="E492" i="3"/>
  <c r="T492" i="3"/>
  <c r="X185" i="3"/>
  <c r="E473" i="3"/>
  <c r="X166" i="3"/>
  <c r="J469" i="3"/>
  <c r="O469" i="3"/>
  <c r="H469" i="3"/>
  <c r="V469" i="3"/>
  <c r="I463" i="3"/>
  <c r="U463" i="3"/>
  <c r="R463" i="3"/>
  <c r="M463" i="3"/>
  <c r="N463" i="3"/>
  <c r="J463" i="3"/>
  <c r="S463" i="3"/>
  <c r="G463" i="3"/>
  <c r="R459" i="3"/>
  <c r="Q459" i="3"/>
  <c r="I459" i="3"/>
  <c r="F459" i="3"/>
  <c r="H459" i="3"/>
  <c r="G459" i="3"/>
  <c r="P459" i="3"/>
  <c r="U459" i="3"/>
  <c r="N459" i="3"/>
  <c r="O459" i="3"/>
  <c r="M459" i="3"/>
  <c r="E455" i="3"/>
  <c r="X148" i="3"/>
  <c r="E449" i="3"/>
  <c r="X142" i="3"/>
  <c r="E440" i="3"/>
  <c r="X133" i="3"/>
  <c r="E431" i="3"/>
  <c r="X124" i="3"/>
  <c r="E427" i="3"/>
  <c r="X120" i="3"/>
  <c r="M422" i="3"/>
  <c r="K422" i="3"/>
  <c r="R422" i="3"/>
  <c r="F422" i="3"/>
  <c r="T422" i="3"/>
  <c r="H422" i="3"/>
  <c r="S422" i="3"/>
  <c r="V422" i="3"/>
  <c r="Q422" i="3"/>
  <c r="O422" i="3"/>
  <c r="L422" i="3"/>
  <c r="J422" i="3"/>
  <c r="E418" i="3"/>
  <c r="X111" i="3"/>
  <c r="R403" i="3"/>
  <c r="J403" i="3"/>
  <c r="V399" i="3"/>
  <c r="J399" i="3"/>
  <c r="F399" i="3"/>
  <c r="R399" i="3"/>
  <c r="N399" i="3"/>
  <c r="O399" i="3"/>
  <c r="L399" i="3"/>
  <c r="I399" i="3"/>
  <c r="G399" i="3"/>
  <c r="U399" i="3"/>
  <c r="S399" i="3"/>
  <c r="P399" i="3"/>
  <c r="H399" i="3"/>
  <c r="T399" i="3"/>
  <c r="E394" i="3"/>
  <c r="X87" i="3"/>
  <c r="S386" i="3"/>
  <c r="L386" i="3"/>
  <c r="N386" i="3"/>
  <c r="H381" i="3"/>
  <c r="K381" i="3"/>
  <c r="K367" i="3"/>
  <c r="J367" i="3"/>
  <c r="T367" i="3"/>
  <c r="M367" i="3"/>
  <c r="L367" i="3"/>
  <c r="I367" i="3"/>
  <c r="G367" i="3"/>
  <c r="U367" i="3"/>
  <c r="G362" i="3"/>
  <c r="Q362" i="3"/>
  <c r="J362" i="3"/>
  <c r="V362" i="3"/>
  <c r="R362" i="3"/>
  <c r="E358" i="3"/>
  <c r="X51" i="3"/>
  <c r="L353" i="3"/>
  <c r="U353" i="3"/>
  <c r="I353" i="3"/>
  <c r="S353" i="3"/>
  <c r="V353" i="3"/>
  <c r="J353" i="3"/>
  <c r="P353" i="3"/>
  <c r="R353" i="3"/>
  <c r="G331" i="3"/>
  <c r="U518" i="3"/>
  <c r="J547" i="3"/>
  <c r="H559" i="3"/>
  <c r="O565" i="3"/>
  <c r="J565" i="3"/>
  <c r="I571" i="3"/>
  <c r="T571" i="3"/>
  <c r="L571" i="3"/>
  <c r="V571" i="3"/>
  <c r="K571" i="3"/>
  <c r="Q567" i="3"/>
  <c r="R567" i="3"/>
  <c r="S567" i="3"/>
  <c r="T567" i="3"/>
  <c r="P567" i="3"/>
  <c r="G563" i="3"/>
  <c r="L563" i="3"/>
  <c r="P365" i="3"/>
  <c r="K365" i="3"/>
  <c r="N365" i="3"/>
  <c r="V365" i="3"/>
  <c r="E352" i="3"/>
  <c r="N352" i="3"/>
  <c r="X45" i="3"/>
  <c r="E340" i="3"/>
  <c r="K340" i="3"/>
  <c r="X33" i="3"/>
  <c r="E629" i="3"/>
  <c r="G629" i="3"/>
  <c r="X322" i="3"/>
  <c r="U476" i="3"/>
  <c r="S518" i="3"/>
  <c r="R410" i="3"/>
  <c r="K410" i="3"/>
  <c r="H410" i="3"/>
  <c r="F410" i="3"/>
  <c r="U410" i="3"/>
  <c r="G410" i="3"/>
  <c r="V410" i="3"/>
  <c r="S410" i="3"/>
  <c r="N410" i="3"/>
  <c r="I410" i="3"/>
  <c r="J410" i="3"/>
  <c r="G401" i="3"/>
  <c r="M401" i="3"/>
  <c r="S401" i="3"/>
  <c r="T401" i="3"/>
  <c r="J392" i="3"/>
  <c r="M392" i="3"/>
  <c r="P392" i="3"/>
  <c r="V392" i="3"/>
  <c r="F392" i="3"/>
  <c r="O392" i="3"/>
  <c r="Q392" i="3"/>
  <c r="N392" i="3"/>
  <c r="L392" i="3"/>
  <c r="P388" i="3"/>
  <c r="F388" i="3"/>
  <c r="H388" i="3"/>
  <c r="G388" i="3"/>
  <c r="Q388" i="3"/>
  <c r="O388" i="3"/>
  <c r="J383" i="3"/>
  <c r="N383" i="3"/>
  <c r="P383" i="3"/>
  <c r="M383" i="3"/>
  <c r="O383" i="3"/>
  <c r="V383" i="3"/>
  <c r="L518" i="3"/>
  <c r="T565" i="3"/>
  <c r="K476" i="3"/>
  <c r="P518" i="3"/>
  <c r="H518" i="3"/>
  <c r="K565" i="3"/>
  <c r="X252" i="3"/>
  <c r="E614" i="3"/>
  <c r="N614" i="3"/>
  <c r="X307" i="3"/>
  <c r="E605" i="3"/>
  <c r="U605" i="3"/>
  <c r="X298" i="3"/>
  <c r="E592" i="3"/>
  <c r="F592" i="3"/>
  <c r="X285" i="3"/>
  <c r="E579" i="3"/>
  <c r="X272" i="3"/>
  <c r="I574" i="3"/>
  <c r="F574" i="3"/>
  <c r="V574" i="3"/>
  <c r="T574" i="3"/>
  <c r="P574" i="3"/>
  <c r="J574" i="3"/>
  <c r="K574" i="3"/>
  <c r="K556" i="3"/>
  <c r="I556" i="3"/>
  <c r="F556" i="3"/>
  <c r="L556" i="3"/>
  <c r="O556" i="3"/>
  <c r="J556" i="3"/>
  <c r="U556" i="3"/>
  <c r="T556" i="3"/>
  <c r="H556" i="3"/>
  <c r="P551" i="3"/>
  <c r="U551" i="3"/>
  <c r="N542" i="3"/>
  <c r="V542" i="3"/>
  <c r="P542" i="3"/>
  <c r="O542" i="3"/>
  <c r="H542" i="3"/>
  <c r="K524" i="3"/>
  <c r="F524" i="3"/>
  <c r="P470" i="3"/>
  <c r="J470" i="3"/>
  <c r="M470" i="3"/>
  <c r="H465" i="3"/>
  <c r="G465" i="3"/>
  <c r="P460" i="3"/>
  <c r="M460" i="3"/>
  <c r="G460" i="3"/>
  <c r="I460" i="3"/>
  <c r="F460" i="3"/>
  <c r="N460" i="3"/>
  <c r="E442" i="3"/>
  <c r="S442" i="3"/>
  <c r="X135" i="3"/>
  <c r="E433" i="3"/>
  <c r="K433" i="3"/>
  <c r="X126" i="3"/>
  <c r="F378" i="3"/>
  <c r="V378" i="3"/>
  <c r="T503" i="3"/>
  <c r="O503" i="3"/>
  <c r="R503" i="3"/>
  <c r="Q503" i="3"/>
  <c r="H490" i="3"/>
  <c r="P490" i="3"/>
  <c r="V490" i="3"/>
  <c r="L490" i="3"/>
  <c r="J490" i="3"/>
  <c r="F490" i="3"/>
  <c r="N490" i="3"/>
  <c r="S503" i="3"/>
  <c r="H472" i="3"/>
  <c r="N472" i="3"/>
  <c r="G472" i="3"/>
  <c r="U472" i="3"/>
  <c r="S472" i="3"/>
  <c r="P472" i="3"/>
  <c r="V472" i="3"/>
  <c r="L472" i="3"/>
  <c r="H489" i="3"/>
  <c r="F489" i="3"/>
  <c r="U489" i="3"/>
  <c r="K489" i="3"/>
  <c r="P489" i="3"/>
  <c r="M489" i="3"/>
  <c r="V489" i="3"/>
  <c r="T489" i="3"/>
  <c r="T472" i="3"/>
  <c r="I489" i="3"/>
  <c r="F575" i="3"/>
  <c r="G548" i="3"/>
  <c r="I396" i="3"/>
  <c r="E498" i="3"/>
  <c r="J498" i="3"/>
  <c r="N396" i="3"/>
  <c r="X167" i="3"/>
  <c r="T470" i="3"/>
  <c r="F470" i="3"/>
  <c r="G470" i="3"/>
  <c r="Q470" i="3"/>
  <c r="R401" i="3"/>
  <c r="H401" i="3"/>
  <c r="R533" i="3"/>
  <c r="N524" i="3"/>
  <c r="V28" i="1"/>
  <c r="P582" i="3"/>
  <c r="R582" i="3"/>
  <c r="O582" i="3"/>
  <c r="T582" i="3"/>
  <c r="K405" i="3"/>
  <c r="H405" i="3"/>
  <c r="L623" i="3"/>
  <c r="K623" i="3"/>
  <c r="O623" i="3"/>
  <c r="N623" i="3"/>
  <c r="S623" i="3"/>
  <c r="G623" i="3"/>
  <c r="R623" i="3"/>
  <c r="T623" i="3"/>
  <c r="H623" i="3"/>
  <c r="I474" i="3"/>
  <c r="K474" i="3"/>
  <c r="O474" i="3"/>
  <c r="G474" i="3"/>
  <c r="U474" i="3"/>
  <c r="L474" i="3"/>
  <c r="P474" i="3"/>
  <c r="S474" i="3"/>
  <c r="H474" i="3"/>
  <c r="J474" i="3"/>
  <c r="M474" i="3"/>
  <c r="Q474" i="3"/>
  <c r="F474" i="3"/>
  <c r="P401" i="3"/>
  <c r="U401" i="3"/>
  <c r="N401" i="3"/>
  <c r="I401" i="3"/>
  <c r="K401" i="3"/>
  <c r="F528" i="3"/>
  <c r="I528" i="3"/>
  <c r="S575" i="3"/>
  <c r="M548" i="3"/>
  <c r="P396" i="3"/>
  <c r="T611" i="3"/>
  <c r="L528" i="3"/>
  <c r="K528" i="3"/>
  <c r="J528" i="3"/>
  <c r="T528" i="3"/>
  <c r="L575" i="3"/>
  <c r="R575" i="3"/>
  <c r="I575" i="3"/>
  <c r="R548" i="3"/>
  <c r="O548" i="3"/>
  <c r="J548" i="3"/>
  <c r="I529" i="3"/>
  <c r="U529" i="3"/>
  <c r="L396" i="3"/>
  <c r="V396" i="3"/>
  <c r="H396" i="3"/>
  <c r="X194" i="3"/>
  <c r="N470" i="3"/>
  <c r="S470" i="3"/>
  <c r="V470" i="3"/>
  <c r="X182" i="3"/>
  <c r="Q401" i="3"/>
  <c r="F401" i="3"/>
  <c r="U470" i="3"/>
  <c r="M524" i="3"/>
  <c r="X163" i="3"/>
  <c r="H524" i="3"/>
  <c r="P533" i="3"/>
  <c r="T474" i="3"/>
  <c r="F607" i="3"/>
  <c r="S607" i="3"/>
  <c r="H607" i="3"/>
  <c r="K607" i="3"/>
  <c r="J607" i="3"/>
  <c r="V607" i="3"/>
  <c r="U607" i="3"/>
  <c r="I607" i="3"/>
  <c r="P607" i="3"/>
  <c r="L607" i="3"/>
  <c r="R599" i="3"/>
  <c r="N599" i="3"/>
  <c r="S599" i="3"/>
  <c r="V599" i="3"/>
  <c r="O599" i="3"/>
  <c r="T599" i="3"/>
  <c r="E594" i="3"/>
  <c r="K594" i="3"/>
  <c r="X287" i="3"/>
  <c r="N590" i="3"/>
  <c r="F590" i="3"/>
  <c r="S590" i="3"/>
  <c r="J590" i="3"/>
  <c r="O586" i="3"/>
  <c r="N586" i="3"/>
  <c r="I586" i="3"/>
  <c r="T586" i="3"/>
  <c r="V458" i="3"/>
  <c r="S458" i="3"/>
  <c r="Q453" i="3"/>
  <c r="J453" i="3"/>
  <c r="E444" i="3"/>
  <c r="X137" i="3"/>
  <c r="T435" i="3"/>
  <c r="J430" i="3"/>
  <c r="F430" i="3"/>
  <c r="S430" i="3"/>
  <c r="T430" i="3"/>
  <c r="U430" i="3"/>
  <c r="R430" i="3"/>
  <c r="E426" i="3"/>
  <c r="X119" i="3"/>
  <c r="P421" i="3"/>
  <c r="K421" i="3"/>
  <c r="N421" i="3"/>
  <c r="Q421" i="3"/>
  <c r="E417" i="3"/>
  <c r="X110" i="3"/>
  <c r="E372" i="3"/>
  <c r="X65" i="3"/>
  <c r="N363" i="3"/>
  <c r="T363" i="3"/>
  <c r="F363" i="3"/>
  <c r="Q363" i="3"/>
  <c r="J363" i="3"/>
  <c r="R363" i="3"/>
  <c r="V363" i="3"/>
  <c r="L359" i="3"/>
  <c r="V359" i="3"/>
  <c r="N359" i="3"/>
  <c r="Q359" i="3"/>
  <c r="U359" i="3"/>
  <c r="O359" i="3"/>
  <c r="M359" i="3"/>
  <c r="G359" i="3"/>
  <c r="F347" i="3"/>
  <c r="H347" i="3"/>
  <c r="L347" i="3"/>
  <c r="R347" i="3"/>
  <c r="Q347" i="3"/>
  <c r="P347" i="3"/>
  <c r="L343" i="3"/>
  <c r="V343" i="3"/>
  <c r="X324" i="3"/>
  <c r="V524" i="3"/>
  <c r="G524" i="3"/>
  <c r="S524" i="3"/>
  <c r="R524" i="3"/>
  <c r="P524" i="3"/>
  <c r="Q528" i="3"/>
  <c r="P575" i="3"/>
  <c r="K548" i="3"/>
  <c r="I548" i="3"/>
  <c r="S396" i="3"/>
  <c r="R396" i="3"/>
  <c r="X226" i="3"/>
  <c r="P583" i="3"/>
  <c r="M611" i="3"/>
  <c r="G528" i="3"/>
  <c r="P528" i="3"/>
  <c r="U528" i="3"/>
  <c r="V575" i="3"/>
  <c r="K575" i="3"/>
  <c r="T575" i="3"/>
  <c r="Q548" i="3"/>
  <c r="T548" i="3"/>
  <c r="Q396" i="3"/>
  <c r="M396" i="3"/>
  <c r="F396" i="3"/>
  <c r="X94" i="3"/>
  <c r="U396" i="3"/>
  <c r="H470" i="3"/>
  <c r="L470" i="3"/>
  <c r="R470" i="3"/>
  <c r="J401" i="3"/>
  <c r="V401" i="3"/>
  <c r="X217" i="3"/>
  <c r="O524" i="3"/>
  <c r="Q524" i="3"/>
  <c r="T524" i="3"/>
  <c r="R474" i="3"/>
  <c r="N389" i="3"/>
  <c r="M389" i="3"/>
  <c r="L389" i="3"/>
  <c r="K389" i="3"/>
  <c r="J389" i="3"/>
  <c r="O389" i="3"/>
  <c r="R389" i="3"/>
  <c r="H389" i="3"/>
  <c r="F389" i="3"/>
  <c r="P389" i="3"/>
  <c r="I389" i="3"/>
  <c r="R384" i="3"/>
  <c r="J384" i="3"/>
  <c r="P384" i="3"/>
  <c r="F384" i="3"/>
  <c r="H384" i="3"/>
  <c r="I384" i="3"/>
  <c r="N384" i="3"/>
  <c r="L384" i="3"/>
  <c r="K380" i="3"/>
  <c r="V380" i="3"/>
  <c r="P380" i="3"/>
  <c r="O380" i="3"/>
  <c r="E377" i="3"/>
  <c r="X70" i="3"/>
  <c r="L495" i="3"/>
  <c r="V495" i="3"/>
  <c r="O495" i="3"/>
  <c r="K495" i="3"/>
  <c r="Q566" i="3"/>
  <c r="O566" i="3"/>
  <c r="R550" i="3"/>
  <c r="V550" i="3"/>
  <c r="S550" i="3"/>
  <c r="T550" i="3"/>
  <c r="P550" i="3"/>
  <c r="J550" i="3"/>
  <c r="G501" i="3"/>
  <c r="O501" i="3"/>
  <c r="F501" i="3"/>
  <c r="R501" i="3"/>
  <c r="I501" i="3"/>
  <c r="J501" i="3"/>
  <c r="P501" i="3"/>
  <c r="T501" i="3"/>
  <c r="M501" i="3"/>
  <c r="L501" i="3"/>
  <c r="Q501" i="3"/>
  <c r="K501" i="3"/>
  <c r="S501" i="3"/>
  <c r="V501" i="3"/>
  <c r="U501" i="3"/>
  <c r="N501" i="3"/>
  <c r="H501" i="3"/>
  <c r="R493" i="3"/>
  <c r="G493" i="3"/>
  <c r="V493" i="3"/>
  <c r="K493" i="3"/>
  <c r="L493" i="3"/>
  <c r="F493" i="3"/>
  <c r="O493" i="3"/>
  <c r="Q493" i="3"/>
  <c r="S493" i="3"/>
  <c r="T493" i="3"/>
  <c r="U493" i="3"/>
  <c r="H493" i="3"/>
  <c r="N493" i="3"/>
  <c r="P493" i="3"/>
  <c r="F412" i="3"/>
  <c r="R412" i="3"/>
  <c r="L412" i="3"/>
  <c r="O412" i="3"/>
  <c r="T412" i="3"/>
  <c r="Q412" i="3"/>
  <c r="L484" i="3"/>
  <c r="R484" i="3"/>
  <c r="K484" i="3"/>
  <c r="O484" i="3"/>
  <c r="P484" i="3"/>
  <c r="H484" i="3"/>
  <c r="E480" i="3"/>
  <c r="X173" i="3"/>
  <c r="T331" i="3"/>
  <c r="O331" i="3"/>
  <c r="F331" i="3"/>
  <c r="K583" i="3"/>
  <c r="U525" i="3"/>
  <c r="J525" i="3"/>
  <c r="F483" i="3"/>
  <c r="H476" i="3"/>
  <c r="V476" i="3"/>
  <c r="K555" i="3"/>
  <c r="M555" i="3"/>
  <c r="F503" i="3"/>
  <c r="K503" i="3"/>
  <c r="J503" i="3"/>
  <c r="I503" i="3"/>
  <c r="U509" i="3"/>
  <c r="O547" i="3"/>
  <c r="O587" i="3"/>
  <c r="M587" i="3"/>
  <c r="J587" i="3"/>
  <c r="V529" i="3"/>
  <c r="H522" i="3"/>
  <c r="S522" i="3"/>
  <c r="S559" i="3"/>
  <c r="H495" i="3"/>
  <c r="L559" i="3"/>
  <c r="I559" i="3"/>
  <c r="T559" i="3"/>
  <c r="I486" i="3"/>
  <c r="V486" i="3"/>
  <c r="X177" i="3"/>
  <c r="T484" i="3"/>
  <c r="Q484" i="3"/>
  <c r="X105" i="3"/>
  <c r="K448" i="3"/>
  <c r="I566" i="3"/>
  <c r="F486" i="3"/>
  <c r="G550" i="3"/>
  <c r="N550" i="3"/>
  <c r="H550" i="3"/>
  <c r="X202" i="3"/>
  <c r="X186" i="3"/>
  <c r="X141" i="3"/>
  <c r="U412" i="3"/>
  <c r="G565" i="3"/>
  <c r="V565" i="3"/>
  <c r="U565" i="3"/>
  <c r="I493" i="3"/>
  <c r="E569" i="3"/>
  <c r="X262" i="3"/>
  <c r="O561" i="3"/>
  <c r="Q561" i="3"/>
  <c r="N561" i="3"/>
  <c r="F561" i="3"/>
  <c r="E505" i="3"/>
  <c r="M505" i="3"/>
  <c r="X198" i="3"/>
  <c r="F448" i="3"/>
  <c r="R448" i="3"/>
  <c r="N448" i="3"/>
  <c r="T448" i="3"/>
  <c r="V448" i="3"/>
  <c r="P448" i="3"/>
  <c r="G448" i="3"/>
  <c r="H448" i="3"/>
  <c r="E354" i="3"/>
  <c r="X47" i="3"/>
  <c r="L486" i="3"/>
  <c r="S486" i="3"/>
  <c r="H486" i="3"/>
  <c r="J486" i="3"/>
  <c r="E479" i="3"/>
  <c r="M479" i="3"/>
  <c r="X172" i="3"/>
  <c r="V331" i="3"/>
  <c r="H331" i="3"/>
  <c r="G342" i="3"/>
  <c r="I583" i="3"/>
  <c r="G525" i="3"/>
  <c r="I483" i="3"/>
  <c r="M483" i="3"/>
  <c r="M476" i="3"/>
  <c r="J476" i="3"/>
  <c r="P555" i="3"/>
  <c r="F555" i="3"/>
  <c r="M503" i="3"/>
  <c r="G503" i="3"/>
  <c r="P503" i="3"/>
  <c r="N503" i="3"/>
  <c r="K547" i="3"/>
  <c r="F547" i="3"/>
  <c r="P587" i="3"/>
  <c r="T587" i="3"/>
  <c r="H587" i="3"/>
  <c r="Q587" i="3"/>
  <c r="R522" i="3"/>
  <c r="J522" i="3"/>
  <c r="U559" i="3"/>
  <c r="Q495" i="3"/>
  <c r="M495" i="3"/>
  <c r="H529" i="3"/>
  <c r="R559" i="3"/>
  <c r="O486" i="3"/>
  <c r="M486" i="3"/>
  <c r="Q486" i="3"/>
  <c r="J484" i="3"/>
  <c r="F484" i="3"/>
  <c r="V484" i="3"/>
  <c r="L448" i="3"/>
  <c r="J448" i="3"/>
  <c r="O448" i="3"/>
  <c r="L566" i="3"/>
  <c r="N566" i="3"/>
  <c r="E481" i="3"/>
  <c r="T481" i="3"/>
  <c r="K486" i="3"/>
  <c r="R486" i="3"/>
  <c r="Q550" i="3"/>
  <c r="I550" i="3"/>
  <c r="L550" i="3"/>
  <c r="L561" i="3"/>
  <c r="T561" i="3"/>
  <c r="N412" i="3"/>
  <c r="S488" i="3"/>
  <c r="Q488" i="3"/>
  <c r="U488" i="3"/>
  <c r="N512" i="3"/>
  <c r="U512" i="3"/>
  <c r="M493" i="3"/>
  <c r="Q331" i="3"/>
  <c r="J342" i="3"/>
  <c r="T583" i="3"/>
  <c r="R525" i="3"/>
  <c r="Q483" i="3"/>
  <c r="S483" i="3"/>
  <c r="L476" i="3"/>
  <c r="I555" i="3"/>
  <c r="L503" i="3"/>
  <c r="H503" i="3"/>
  <c r="V503" i="3"/>
  <c r="U503" i="3"/>
  <c r="T547" i="3"/>
  <c r="K514" i="3"/>
  <c r="F529" i="3"/>
  <c r="F587" i="3"/>
  <c r="I587" i="3"/>
  <c r="N587" i="3"/>
  <c r="K559" i="3"/>
  <c r="N522" i="3"/>
  <c r="K522" i="3"/>
  <c r="Q522" i="3"/>
  <c r="Q559" i="3"/>
  <c r="U495" i="3"/>
  <c r="F495" i="3"/>
  <c r="P559" i="3"/>
  <c r="X178" i="3"/>
  <c r="U484" i="3"/>
  <c r="M484" i="3"/>
  <c r="S484" i="3"/>
  <c r="M448" i="3"/>
  <c r="Q448" i="3"/>
  <c r="G566" i="3"/>
  <c r="T566" i="3"/>
  <c r="X179" i="3"/>
  <c r="U486" i="3"/>
  <c r="P486" i="3"/>
  <c r="X176" i="3"/>
  <c r="F550" i="3"/>
  <c r="O550" i="3"/>
  <c r="K529" i="3"/>
  <c r="I561" i="3"/>
  <c r="X243" i="3"/>
  <c r="M412" i="3"/>
  <c r="F566" i="3"/>
  <c r="O523" i="3"/>
  <c r="U523" i="3"/>
  <c r="J617" i="3"/>
  <c r="Q617" i="3"/>
  <c r="X28" i="3"/>
  <c r="E589" i="3"/>
  <c r="O589" i="3"/>
  <c r="X282" i="3"/>
  <c r="Q571" i="3"/>
  <c r="N571" i="3"/>
  <c r="H571" i="3"/>
  <c r="S571" i="3"/>
  <c r="G571" i="3"/>
  <c r="J571" i="3"/>
  <c r="O571" i="3"/>
  <c r="U571" i="3"/>
  <c r="N527" i="3"/>
  <c r="J527" i="3"/>
  <c r="F527" i="3"/>
  <c r="P492" i="3"/>
  <c r="I443" i="3"/>
  <c r="U443" i="3"/>
  <c r="S443" i="3"/>
  <c r="F443" i="3"/>
  <c r="L443" i="3"/>
  <c r="H443" i="3"/>
  <c r="G443" i="3"/>
  <c r="V443" i="3"/>
  <c r="J443" i="3"/>
  <c r="T443" i="3"/>
  <c r="L388" i="3"/>
  <c r="R388" i="3"/>
  <c r="J388" i="3"/>
  <c r="U388" i="3"/>
  <c r="I388" i="3"/>
  <c r="Q530" i="3"/>
  <c r="K530" i="3"/>
  <c r="O387" i="3"/>
  <c r="Q387" i="3"/>
  <c r="P374" i="3"/>
  <c r="T374" i="3"/>
  <c r="E361" i="3"/>
  <c r="O361" i="3"/>
  <c r="X54" i="3"/>
  <c r="G616" i="3"/>
  <c r="I616" i="3"/>
  <c r="I542" i="3"/>
  <c r="F542" i="3"/>
  <c r="R542" i="3"/>
  <c r="J542" i="3"/>
  <c r="I475" i="3"/>
  <c r="N475" i="3"/>
  <c r="T475" i="3"/>
  <c r="O475" i="3"/>
  <c r="E445" i="3"/>
  <c r="Q445" i="3"/>
  <c r="X138" i="3"/>
  <c r="V348" i="3"/>
  <c r="N348" i="3"/>
  <c r="R348" i="3"/>
  <c r="T348" i="3"/>
  <c r="K348" i="3"/>
  <c r="O348" i="3"/>
  <c r="G348" i="3"/>
  <c r="I348" i="3"/>
  <c r="L348" i="3"/>
  <c r="P348" i="3"/>
  <c r="S348" i="3"/>
  <c r="U348" i="3"/>
  <c r="K331" i="3"/>
  <c r="M331" i="3"/>
  <c r="P331" i="3"/>
  <c r="N331" i="3"/>
  <c r="S331" i="3"/>
  <c r="I331" i="3"/>
  <c r="J331" i="3"/>
  <c r="R331" i="3"/>
  <c r="T509" i="3"/>
  <c r="M509" i="3"/>
  <c r="J509" i="3"/>
  <c r="R509" i="3"/>
  <c r="I509" i="3"/>
  <c r="N509" i="3"/>
  <c r="V509" i="3"/>
  <c r="G509" i="3"/>
  <c r="F625" i="3"/>
  <c r="G625" i="3"/>
  <c r="Q625" i="3"/>
  <c r="R625" i="3"/>
  <c r="O625" i="3"/>
  <c r="P625" i="3"/>
  <c r="M625" i="3"/>
  <c r="F559" i="3"/>
  <c r="E595" i="3"/>
  <c r="X288" i="3"/>
  <c r="T581" i="3"/>
  <c r="S581" i="3"/>
  <c r="O581" i="3"/>
  <c r="H576" i="3"/>
  <c r="F576" i="3"/>
  <c r="S576" i="3"/>
  <c r="L576" i="3"/>
  <c r="U566" i="3"/>
  <c r="J566" i="3"/>
  <c r="K566" i="3"/>
  <c r="S566" i="3"/>
  <c r="R566" i="3"/>
  <c r="M566" i="3"/>
  <c r="H566" i="3"/>
  <c r="R561" i="3"/>
  <c r="U561" i="3"/>
  <c r="E546" i="3"/>
  <c r="X239" i="3"/>
  <c r="Q537" i="3"/>
  <c r="H537" i="3"/>
  <c r="V537" i="3"/>
  <c r="L537" i="3"/>
  <c r="R537" i="3"/>
  <c r="O537" i="3"/>
  <c r="I537" i="3"/>
  <c r="M537" i="3"/>
  <c r="S537" i="3"/>
  <c r="J537" i="3"/>
  <c r="N537" i="3"/>
  <c r="G537" i="3"/>
  <c r="F537" i="3"/>
  <c r="Q533" i="3"/>
  <c r="N533" i="3"/>
  <c r="T533" i="3"/>
  <c r="S533" i="3"/>
  <c r="G533" i="3"/>
  <c r="F533" i="3"/>
  <c r="M533" i="3"/>
  <c r="I533" i="3"/>
  <c r="F505" i="3"/>
  <c r="G466" i="3"/>
  <c r="V466" i="3"/>
  <c r="O466" i="3"/>
  <c r="R466" i="3"/>
  <c r="Q466" i="3"/>
  <c r="U466" i="3"/>
  <c r="T466" i="3"/>
  <c r="S466" i="3"/>
  <c r="I466" i="3"/>
  <c r="P466" i="3"/>
  <c r="N466" i="3"/>
  <c r="H466" i="3"/>
  <c r="L466" i="3"/>
  <c r="K466" i="3"/>
  <c r="M466" i="3"/>
  <c r="M462" i="3"/>
  <c r="L462" i="3"/>
  <c r="R462" i="3"/>
  <c r="T462" i="3"/>
  <c r="G462" i="3"/>
  <c r="N462" i="3"/>
  <c r="P462" i="3"/>
  <c r="U462" i="3"/>
  <c r="F462" i="3"/>
  <c r="H462" i="3"/>
  <c r="K462" i="3"/>
  <c r="S462" i="3"/>
  <c r="J462" i="3"/>
  <c r="O462" i="3"/>
  <c r="P452" i="3"/>
  <c r="Q452" i="3"/>
  <c r="I452" i="3"/>
  <c r="N452" i="3"/>
  <c r="G452" i="3"/>
  <c r="O452" i="3"/>
  <c r="R452" i="3"/>
  <c r="T452" i="3"/>
  <c r="J452" i="3"/>
  <c r="F452" i="3"/>
  <c r="M452" i="3"/>
  <c r="L452" i="3"/>
  <c r="E437" i="3"/>
  <c r="X130" i="3"/>
  <c r="E428" i="3"/>
  <c r="X121" i="3"/>
  <c r="U420" i="3"/>
  <c r="J420" i="3"/>
  <c r="G420" i="3"/>
  <c r="H420" i="3"/>
  <c r="I420" i="3"/>
  <c r="P420" i="3"/>
  <c r="O416" i="3"/>
  <c r="I416" i="3"/>
  <c r="M416" i="3"/>
  <c r="U416" i="3"/>
  <c r="G416" i="3"/>
  <c r="R416" i="3"/>
  <c r="F416" i="3"/>
  <c r="T416" i="3"/>
  <c r="N416" i="3"/>
  <c r="K416" i="3"/>
  <c r="V416" i="3"/>
  <c r="Q416" i="3"/>
  <c r="P416" i="3"/>
  <c r="J416" i="3"/>
  <c r="S409" i="3"/>
  <c r="R409" i="3"/>
  <c r="U409" i="3"/>
  <c r="M409" i="3"/>
  <c r="F409" i="3"/>
  <c r="G409" i="3"/>
  <c r="J409" i="3"/>
  <c r="N409" i="3"/>
  <c r="H409" i="3"/>
  <c r="V409" i="3"/>
  <c r="Q409" i="3"/>
  <c r="K409" i="3"/>
  <c r="P409" i="3"/>
  <c r="J405" i="3"/>
  <c r="F405" i="3"/>
  <c r="Q405" i="3"/>
  <c r="O405" i="3"/>
  <c r="S397" i="3"/>
  <c r="J397" i="3"/>
  <c r="L397" i="3"/>
  <c r="P397" i="3"/>
  <c r="G397" i="3"/>
  <c r="I397" i="3"/>
  <c r="Q393" i="3"/>
  <c r="P393" i="3"/>
  <c r="S393" i="3"/>
  <c r="G393" i="3"/>
  <c r="T393" i="3"/>
  <c r="V393" i="3"/>
  <c r="O393" i="3"/>
  <c r="F393" i="3"/>
  <c r="M393" i="3"/>
  <c r="S378" i="3"/>
  <c r="M378" i="3"/>
  <c r="L378" i="3"/>
  <c r="H378" i="3"/>
  <c r="N378" i="3"/>
  <c r="I378" i="3"/>
  <c r="J378" i="3"/>
  <c r="K378" i="3"/>
  <c r="T378" i="3"/>
  <c r="P378" i="3"/>
  <c r="R378" i="3"/>
  <c r="G374" i="3"/>
  <c r="O374" i="3"/>
  <c r="R374" i="3"/>
  <c r="J374" i="3"/>
  <c r="I374" i="3"/>
  <c r="N374" i="3"/>
  <c r="H374" i="3"/>
  <c r="Q374" i="3"/>
  <c r="V374" i="3"/>
  <c r="U374" i="3"/>
  <c r="F374" i="3"/>
  <c r="L374" i="3"/>
  <c r="K374" i="3"/>
  <c r="K370" i="3"/>
  <c r="P370" i="3"/>
  <c r="G370" i="3"/>
  <c r="I370" i="3"/>
  <c r="F370" i="3"/>
  <c r="R370" i="3"/>
  <c r="O370" i="3"/>
  <c r="N370" i="3"/>
  <c r="S365" i="3"/>
  <c r="M365" i="3"/>
  <c r="I365" i="3"/>
  <c r="J365" i="3"/>
  <c r="F365" i="3"/>
  <c r="L365" i="3"/>
  <c r="E344" i="3"/>
  <c r="X37" i="3"/>
  <c r="E482" i="3"/>
  <c r="X175" i="3"/>
  <c r="R583" i="3"/>
  <c r="O583" i="3"/>
  <c r="J583" i="3"/>
  <c r="T525" i="3"/>
  <c r="F525" i="3"/>
  <c r="S490" i="3"/>
  <c r="O490" i="3"/>
  <c r="M490" i="3"/>
  <c r="N476" i="3"/>
  <c r="P476" i="3"/>
  <c r="Q476" i="3"/>
  <c r="N611" i="3"/>
  <c r="R555" i="3"/>
  <c r="J555" i="3"/>
  <c r="K518" i="3"/>
  <c r="I518" i="3"/>
  <c r="R518" i="3"/>
  <c r="Q547" i="3"/>
  <c r="U514" i="3"/>
  <c r="R472" i="3"/>
  <c r="Q472" i="3"/>
  <c r="O472" i="3"/>
  <c r="M472" i="3"/>
  <c r="L529" i="3"/>
  <c r="J529" i="3"/>
  <c r="K587" i="3"/>
  <c r="U587" i="3"/>
  <c r="G587" i="3"/>
  <c r="V541" i="3"/>
  <c r="Q541" i="3"/>
  <c r="T541" i="3"/>
  <c r="N559" i="3"/>
  <c r="Q603" i="3"/>
  <c r="U603" i="3"/>
  <c r="H603" i="3"/>
  <c r="M522" i="3"/>
  <c r="G522" i="3"/>
  <c r="Q489" i="3"/>
  <c r="O489" i="3"/>
  <c r="S489" i="3"/>
  <c r="Q529" i="3"/>
  <c r="R495" i="3"/>
  <c r="T495" i="3"/>
  <c r="M559" i="3"/>
  <c r="M575" i="3"/>
  <c r="G575" i="3"/>
  <c r="Q575" i="3"/>
  <c r="F565" i="3"/>
  <c r="P565" i="3"/>
  <c r="M565" i="3"/>
  <c r="G559" i="3"/>
  <c r="N529" i="3"/>
  <c r="V559" i="3"/>
  <c r="M529" i="3"/>
  <c r="S529" i="3"/>
  <c r="S351" i="3"/>
  <c r="K537" i="3"/>
  <c r="P405" i="3"/>
  <c r="M405" i="3"/>
  <c r="V405" i="3"/>
  <c r="J382" i="3"/>
  <c r="N382" i="3"/>
  <c r="L382" i="3"/>
  <c r="V382" i="3"/>
  <c r="M425" i="3"/>
  <c r="V425" i="3"/>
  <c r="U425" i="3"/>
  <c r="J561" i="3"/>
  <c r="G561" i="3"/>
  <c r="S561" i="3"/>
  <c r="M561" i="3"/>
  <c r="N339" i="3"/>
  <c r="M390" i="3"/>
  <c r="O339" i="3"/>
  <c r="J339" i="3"/>
  <c r="R397" i="3"/>
  <c r="N397" i="3"/>
  <c r="R339" i="3"/>
  <c r="R365" i="3"/>
  <c r="O365" i="3"/>
  <c r="Q351" i="3"/>
  <c r="T420" i="3"/>
  <c r="K420" i="3"/>
  <c r="P566" i="3"/>
  <c r="H393" i="3"/>
  <c r="Q378" i="3"/>
  <c r="J533" i="3"/>
  <c r="V533" i="3"/>
  <c r="K533" i="3"/>
  <c r="H533" i="3"/>
  <c r="O533" i="3"/>
  <c r="K393" i="3"/>
  <c r="V452" i="3"/>
  <c r="K452" i="3"/>
  <c r="U452" i="3"/>
  <c r="T537" i="3"/>
  <c r="U537" i="3"/>
  <c r="S374" i="3"/>
  <c r="V462" i="3"/>
  <c r="I462" i="3"/>
  <c r="H397" i="3"/>
  <c r="Q583" i="3"/>
  <c r="L525" i="3"/>
  <c r="M525" i="3"/>
  <c r="Q490" i="3"/>
  <c r="I490" i="3"/>
  <c r="S514" i="3"/>
  <c r="K472" i="3"/>
  <c r="F472" i="3"/>
  <c r="I472" i="3"/>
  <c r="R529" i="3"/>
  <c r="O529" i="3"/>
  <c r="P529" i="3"/>
  <c r="M420" i="3"/>
  <c r="F420" i="3"/>
  <c r="N393" i="3"/>
  <c r="R393" i="3"/>
  <c r="U378" i="3"/>
  <c r="L533" i="3"/>
  <c r="L416" i="3"/>
  <c r="V581" i="3"/>
  <c r="S452" i="3"/>
  <c r="H452" i="3"/>
  <c r="P561" i="3"/>
  <c r="M370" i="3"/>
  <c r="F466" i="3"/>
  <c r="Q420" i="3"/>
  <c r="H599" i="3"/>
  <c r="F599" i="3"/>
  <c r="Q599" i="3"/>
  <c r="V549" i="3"/>
  <c r="J549" i="3"/>
  <c r="E536" i="3"/>
  <c r="X229" i="3"/>
  <c r="G492" i="3"/>
  <c r="I470" i="3"/>
  <c r="O470" i="3"/>
  <c r="T436" i="3"/>
  <c r="P436" i="3"/>
  <c r="O419" i="3"/>
  <c r="G419" i="3"/>
  <c r="K419" i="3"/>
  <c r="I419" i="3"/>
  <c r="H386" i="3"/>
  <c r="I386" i="3"/>
  <c r="O347" i="3"/>
  <c r="G347" i="3"/>
  <c r="T347" i="3"/>
  <c r="K347" i="3"/>
  <c r="G617" i="3"/>
  <c r="R617" i="3"/>
  <c r="M574" i="3"/>
  <c r="L574" i="3"/>
  <c r="H552" i="3"/>
  <c r="J552" i="3"/>
  <c r="L552" i="3"/>
  <c r="Q552" i="3"/>
  <c r="O449" i="3"/>
  <c r="L449" i="3"/>
  <c r="Q446" i="3"/>
  <c r="F446" i="3"/>
  <c r="O443" i="3"/>
  <c r="M443" i="3"/>
  <c r="L435" i="3"/>
  <c r="P422" i="3"/>
  <c r="N422" i="3"/>
  <c r="U422" i="3"/>
  <c r="R407" i="3"/>
  <c r="K407" i="3"/>
  <c r="E400" i="3"/>
  <c r="J400" i="3"/>
  <c r="X93" i="3"/>
  <c r="N388" i="3"/>
  <c r="S388" i="3"/>
  <c r="O363" i="3"/>
  <c r="G363" i="3"/>
  <c r="I363" i="3"/>
  <c r="K363" i="3"/>
  <c r="P363" i="3"/>
  <c r="S363" i="3"/>
  <c r="U363" i="3"/>
  <c r="L363" i="3"/>
  <c r="R359" i="3"/>
  <c r="T359" i="3"/>
  <c r="J359" i="3"/>
  <c r="S355" i="3"/>
  <c r="G355" i="3"/>
  <c r="V355" i="3"/>
  <c r="U355" i="3"/>
  <c r="J573" i="3"/>
  <c r="Q573" i="3"/>
  <c r="K542" i="3"/>
  <c r="Q542" i="3"/>
  <c r="L524" i="3"/>
  <c r="J524" i="3"/>
  <c r="I524" i="3"/>
  <c r="U506" i="3"/>
  <c r="I506" i="3"/>
  <c r="L506" i="3"/>
  <c r="O506" i="3"/>
  <c r="O502" i="3"/>
  <c r="P502" i="3"/>
  <c r="I502" i="3"/>
  <c r="K453" i="3"/>
  <c r="R402" i="3"/>
  <c r="Q402" i="3"/>
  <c r="S383" i="3"/>
  <c r="G383" i="3"/>
  <c r="Q383" i="3"/>
  <c r="S367" i="3"/>
  <c r="O367" i="3"/>
  <c r="K345" i="3"/>
  <c r="O345" i="3"/>
  <c r="G345" i="3"/>
  <c r="L630" i="3"/>
  <c r="V525" i="3"/>
  <c r="O525" i="3"/>
  <c r="S525" i="3"/>
  <c r="N525" i="3"/>
  <c r="G583" i="3"/>
  <c r="L583" i="3"/>
  <c r="M583" i="3"/>
  <c r="N583" i="3"/>
  <c r="F601" i="3"/>
  <c r="K601" i="3"/>
  <c r="I601" i="3"/>
  <c r="P601" i="3"/>
  <c r="V601" i="3"/>
  <c r="S342" i="3"/>
  <c r="F583" i="3"/>
  <c r="H583" i="3"/>
  <c r="S583" i="3"/>
  <c r="I525" i="3"/>
  <c r="H525" i="3"/>
  <c r="P525" i="3"/>
  <c r="U483" i="3"/>
  <c r="V483" i="3"/>
  <c r="O483" i="3"/>
  <c r="O476" i="3"/>
  <c r="S476" i="3"/>
  <c r="I611" i="3"/>
  <c r="H611" i="3"/>
  <c r="K611" i="3"/>
  <c r="Q611" i="3"/>
  <c r="U555" i="3"/>
  <c r="T555" i="3"/>
  <c r="L509" i="3"/>
  <c r="P509" i="3"/>
  <c r="F518" i="3"/>
  <c r="O518" i="3"/>
  <c r="L547" i="3"/>
  <c r="V547" i="3"/>
  <c r="N547" i="3"/>
  <c r="J625" i="3"/>
  <c r="O601" i="3"/>
  <c r="T625" i="3"/>
  <c r="U601" i="3"/>
  <c r="G471" i="3"/>
  <c r="G490" i="3"/>
  <c r="T490" i="3"/>
  <c r="U490" i="3"/>
  <c r="K490" i="3"/>
  <c r="H488" i="3"/>
  <c r="R488" i="3"/>
  <c r="M488" i="3"/>
  <c r="J488" i="3"/>
  <c r="I488" i="3"/>
  <c r="O512" i="3"/>
  <c r="Q512" i="3"/>
  <c r="K512" i="3"/>
  <c r="H512" i="3"/>
  <c r="G523" i="3"/>
  <c r="Q523" i="3"/>
  <c r="L565" i="3"/>
  <c r="H565" i="3"/>
  <c r="I565" i="3"/>
  <c r="R565" i="3"/>
  <c r="S548" i="3"/>
  <c r="N548" i="3"/>
  <c r="P548" i="3"/>
  <c r="F548" i="3"/>
  <c r="U611" i="3"/>
  <c r="L611" i="3"/>
  <c r="S547" i="3"/>
  <c r="R547" i="3"/>
  <c r="K483" i="3"/>
  <c r="R483" i="3"/>
  <c r="T483" i="3"/>
  <c r="N483" i="3"/>
  <c r="H483" i="3"/>
  <c r="P483" i="3"/>
  <c r="F509" i="3"/>
  <c r="O509" i="3"/>
  <c r="Q509" i="3"/>
  <c r="S509" i="3"/>
  <c r="V611" i="3"/>
  <c r="S611" i="3"/>
  <c r="O611" i="3"/>
  <c r="F611" i="3"/>
  <c r="L555" i="3"/>
  <c r="H555" i="3"/>
  <c r="O555" i="3"/>
  <c r="Q555" i="3"/>
  <c r="V555" i="3"/>
  <c r="R476" i="3"/>
  <c r="I476" i="3"/>
  <c r="F476" i="3"/>
  <c r="T476" i="3"/>
  <c r="I547" i="3"/>
  <c r="U547" i="3"/>
  <c r="H547" i="3"/>
  <c r="G547" i="3"/>
  <c r="M547" i="3"/>
  <c r="G518" i="3"/>
  <c r="N518" i="3"/>
  <c r="Q518" i="3"/>
  <c r="V518" i="3"/>
  <c r="V625" i="3"/>
  <c r="U625" i="3"/>
  <c r="I625" i="3"/>
  <c r="K625" i="3"/>
  <c r="H625" i="3"/>
  <c r="S625" i="3"/>
  <c r="N625" i="3"/>
  <c r="S495" i="3"/>
  <c r="N495" i="3"/>
  <c r="P495" i="3"/>
  <c r="J495" i="3"/>
  <c r="U522" i="3"/>
  <c r="V522" i="3"/>
  <c r="F522" i="3"/>
  <c r="T522" i="3"/>
  <c r="K603" i="3"/>
  <c r="T603" i="3"/>
  <c r="I603" i="3"/>
  <c r="J603" i="3"/>
  <c r="R489" i="3"/>
  <c r="L489" i="3"/>
  <c r="N489" i="3"/>
  <c r="J489" i="3"/>
  <c r="S541" i="3"/>
  <c r="N541" i="3"/>
  <c r="P541" i="3"/>
  <c r="G541" i="3"/>
  <c r="P471" i="3"/>
  <c r="F471" i="3"/>
  <c r="R471" i="3"/>
  <c r="T471" i="3"/>
  <c r="S471" i="3"/>
  <c r="T606" i="3"/>
  <c r="H606" i="3"/>
  <c r="S606" i="3"/>
  <c r="K606" i="3"/>
  <c r="Q606" i="3"/>
  <c r="N606" i="3"/>
  <c r="V606" i="3"/>
  <c r="L606" i="3"/>
  <c r="J598" i="3"/>
  <c r="S598" i="3"/>
  <c r="F598" i="3"/>
  <c r="Q598" i="3"/>
  <c r="V530" i="3"/>
  <c r="J530" i="3"/>
  <c r="S530" i="3"/>
  <c r="Q371" i="3"/>
  <c r="H371" i="3"/>
  <c r="M371" i="3"/>
  <c r="F371" i="3"/>
  <c r="R528" i="3"/>
  <c r="S528" i="3"/>
  <c r="O528" i="3"/>
  <c r="G539" i="3"/>
  <c r="P539" i="3"/>
  <c r="N539" i="3"/>
  <c r="H557" i="3"/>
  <c r="R557" i="3"/>
  <c r="U557" i="3"/>
  <c r="I600" i="3"/>
  <c r="S600" i="3"/>
  <c r="J412" i="3"/>
  <c r="I412" i="3"/>
  <c r="H412" i="3"/>
  <c r="O460" i="3"/>
  <c r="Q460" i="3"/>
  <c r="T460" i="3"/>
  <c r="T421" i="3"/>
  <c r="M421" i="3"/>
  <c r="V421" i="3"/>
  <c r="G605" i="3"/>
  <c r="L460" i="3"/>
  <c r="U530" i="3"/>
  <c r="L530" i="3"/>
  <c r="N530" i="3"/>
  <c r="O530" i="3"/>
  <c r="J421" i="3"/>
  <c r="F530" i="3"/>
  <c r="Q590" i="3"/>
  <c r="F616" i="3"/>
  <c r="K590" i="3"/>
  <c r="M590" i="3"/>
  <c r="L590" i="3"/>
  <c r="O590" i="3"/>
  <c r="M598" i="3"/>
  <c r="G371" i="3"/>
  <c r="P598" i="3"/>
  <c r="R606" i="3"/>
  <c r="S589" i="3"/>
  <c r="N582" i="3"/>
  <c r="L582" i="3"/>
  <c r="V582" i="3"/>
  <c r="M582" i="3"/>
  <c r="Q582" i="3"/>
  <c r="U582" i="3"/>
  <c r="S582" i="3"/>
  <c r="H582" i="3"/>
  <c r="G582" i="3"/>
  <c r="I582" i="3"/>
  <c r="S551" i="3"/>
  <c r="L551" i="3"/>
  <c r="M469" i="3"/>
  <c r="I469" i="3"/>
  <c r="P430" i="3"/>
  <c r="V430" i="3"/>
  <c r="I380" i="3"/>
  <c r="N380" i="3"/>
  <c r="H380" i="3"/>
  <c r="L380" i="3"/>
  <c r="R380" i="3"/>
  <c r="J380" i="3"/>
  <c r="G380" i="3"/>
  <c r="S380" i="3"/>
  <c r="T380" i="3"/>
  <c r="J624" i="3"/>
  <c r="F624" i="3"/>
  <c r="O605" i="3"/>
  <c r="M605" i="3"/>
  <c r="N593" i="3"/>
  <c r="G593" i="3"/>
  <c r="V593" i="3"/>
  <c r="O593" i="3"/>
  <c r="T593" i="3"/>
  <c r="K593" i="3"/>
  <c r="Q593" i="3"/>
  <c r="I593" i="3"/>
  <c r="L593" i="3"/>
  <c r="Q584" i="3"/>
  <c r="S584" i="3"/>
  <c r="J584" i="3"/>
  <c r="P560" i="3"/>
  <c r="T560" i="3"/>
  <c r="O560" i="3"/>
  <c r="K445" i="3"/>
  <c r="S345" i="3"/>
  <c r="U345" i="3"/>
  <c r="L345" i="3"/>
  <c r="P345" i="3"/>
  <c r="H345" i="3"/>
  <c r="J345" i="3"/>
  <c r="M345" i="3"/>
  <c r="Q345" i="3"/>
  <c r="R345" i="3"/>
  <c r="T345" i="3"/>
  <c r="V345" i="3"/>
  <c r="N345" i="3"/>
  <c r="F345" i="3"/>
  <c r="G412" i="3"/>
  <c r="K412" i="3"/>
  <c r="G590" i="3"/>
  <c r="I590" i="3"/>
  <c r="V616" i="3"/>
  <c r="K371" i="3"/>
  <c r="G598" i="3"/>
  <c r="I606" i="3"/>
  <c r="U606" i="3"/>
  <c r="O598" i="3"/>
  <c r="G606" i="3"/>
  <c r="K460" i="3"/>
  <c r="L598" i="3"/>
  <c r="F606" i="3"/>
  <c r="U590" i="3"/>
  <c r="J593" i="3"/>
  <c r="V412" i="3"/>
  <c r="V614" i="3"/>
  <c r="R598" i="3"/>
  <c r="H590" i="3"/>
  <c r="M563" i="3"/>
  <c r="F563" i="3"/>
  <c r="P510" i="3"/>
  <c r="F510" i="3"/>
  <c r="Q510" i="3"/>
  <c r="U510" i="3"/>
  <c r="O353" i="3"/>
  <c r="K353" i="3"/>
  <c r="H353" i="3"/>
  <c r="Q353" i="3"/>
  <c r="N353" i="3"/>
  <c r="F353" i="3"/>
  <c r="G353" i="3"/>
  <c r="O340" i="3"/>
  <c r="T342" i="3"/>
  <c r="F342" i="3"/>
  <c r="P342" i="3"/>
  <c r="U343" i="3"/>
  <c r="K342" i="3"/>
  <c r="M342" i="3"/>
  <c r="V342" i="3"/>
  <c r="F343" i="3"/>
  <c r="I342" i="3"/>
  <c r="H342" i="3"/>
  <c r="Q342" i="3"/>
  <c r="H343" i="3"/>
  <c r="I337" i="3"/>
  <c r="Q337" i="3"/>
  <c r="H338" i="3"/>
  <c r="J338" i="3"/>
  <c r="N338" i="3"/>
  <c r="F338" i="3"/>
  <c r="L338" i="3"/>
  <c r="S338" i="3"/>
  <c r="G338" i="3"/>
  <c r="U338" i="3"/>
  <c r="M338" i="3"/>
  <c r="Q338" i="3"/>
  <c r="T338" i="3"/>
  <c r="V338" i="3"/>
  <c r="O338" i="3"/>
  <c r="R338" i="3"/>
  <c r="I338" i="3"/>
  <c r="K338" i="3"/>
  <c r="P338" i="3"/>
  <c r="H337" i="3"/>
  <c r="P337" i="3"/>
  <c r="V337" i="3"/>
  <c r="K337" i="3"/>
  <c r="L337" i="3"/>
  <c r="U337" i="3"/>
  <c r="R337" i="3"/>
  <c r="G337" i="3"/>
  <c r="F337" i="3"/>
  <c r="J337" i="3"/>
  <c r="T340" i="3"/>
  <c r="S343" i="3"/>
  <c r="R343" i="3"/>
  <c r="P343" i="3"/>
  <c r="T343" i="3"/>
  <c r="K343" i="3"/>
  <c r="G343" i="3"/>
  <c r="J343" i="3"/>
  <c r="I343" i="3"/>
  <c r="N343" i="3"/>
  <c r="O342" i="3"/>
  <c r="N342" i="3"/>
  <c r="L342" i="3"/>
  <c r="R342" i="3"/>
  <c r="U340" i="3"/>
  <c r="Q343" i="3"/>
  <c r="O343" i="3"/>
  <c r="M343" i="3"/>
  <c r="N337" i="3"/>
  <c r="O337" i="3"/>
  <c r="S337" i="3"/>
  <c r="I445" i="3"/>
  <c r="H629" i="3"/>
  <c r="H363" i="3"/>
  <c r="M363" i="3"/>
  <c r="V391" i="3"/>
  <c r="T391" i="3"/>
  <c r="P391" i="3"/>
  <c r="R391" i="3"/>
  <c r="S391" i="3"/>
  <c r="N391" i="3"/>
  <c r="U391" i="3"/>
  <c r="J391" i="3"/>
  <c r="M391" i="3"/>
  <c r="I391" i="3"/>
  <c r="Q391" i="3"/>
  <c r="G391" i="3"/>
  <c r="H391" i="3"/>
  <c r="F391" i="3"/>
  <c r="O391" i="3"/>
  <c r="K391" i="3"/>
  <c r="L391" i="3"/>
  <c r="R510" i="3"/>
  <c r="S510" i="3"/>
  <c r="T510" i="3"/>
  <c r="J510" i="3"/>
  <c r="V510" i="3"/>
  <c r="L510" i="3"/>
  <c r="N510" i="3"/>
  <c r="G510" i="3"/>
  <c r="H510" i="3"/>
  <c r="I510" i="3"/>
  <c r="K510" i="3"/>
  <c r="M510" i="3"/>
  <c r="O510" i="3"/>
  <c r="F552" i="3"/>
  <c r="S552" i="3"/>
  <c r="P552" i="3"/>
  <c r="N552" i="3"/>
  <c r="M552" i="3"/>
  <c r="K552" i="3"/>
  <c r="G552" i="3"/>
  <c r="U552" i="3"/>
  <c r="T552" i="3"/>
  <c r="V552" i="3"/>
  <c r="O552" i="3"/>
  <c r="I552" i="3"/>
  <c r="R552" i="3"/>
  <c r="H561" i="3"/>
  <c r="V561" i="3"/>
  <c r="K561" i="3"/>
  <c r="T570" i="3"/>
  <c r="O570" i="3"/>
  <c r="U570" i="3"/>
  <c r="R570" i="3"/>
  <c r="S570" i="3"/>
  <c r="I570" i="3"/>
  <c r="F570" i="3"/>
  <c r="V570" i="3"/>
  <c r="L570" i="3"/>
  <c r="N570" i="3"/>
  <c r="Q570" i="3"/>
  <c r="G570" i="3"/>
  <c r="H570" i="3"/>
  <c r="K570" i="3"/>
  <c r="M570" i="3"/>
  <c r="P570" i="3"/>
  <c r="J570" i="3"/>
  <c r="F602" i="3"/>
  <c r="J602" i="3"/>
  <c r="Q602" i="3"/>
  <c r="R602" i="3"/>
  <c r="S602" i="3"/>
  <c r="I602" i="3"/>
  <c r="P602" i="3"/>
  <c r="K602" i="3"/>
  <c r="M602" i="3"/>
  <c r="O602" i="3"/>
  <c r="U602" i="3"/>
  <c r="H602" i="3"/>
  <c r="G602" i="3"/>
  <c r="L602" i="3"/>
  <c r="N602" i="3"/>
  <c r="T602" i="3"/>
  <c r="V602" i="3"/>
  <c r="O629" i="3"/>
  <c r="M414" i="3"/>
  <c r="S414" i="3"/>
  <c r="F414" i="3"/>
  <c r="U414" i="3"/>
  <c r="V414" i="3"/>
  <c r="L414" i="3"/>
  <c r="O414" i="3"/>
  <c r="Q414" i="3"/>
  <c r="G414" i="3"/>
  <c r="N414" i="3"/>
  <c r="I414" i="3"/>
  <c r="J414" i="3"/>
  <c r="K414" i="3"/>
  <c r="H414" i="3"/>
  <c r="T414" i="3"/>
  <c r="P414" i="3"/>
  <c r="R414" i="3"/>
  <c r="F506" i="3"/>
  <c r="V506" i="3"/>
  <c r="J506" i="3"/>
  <c r="N506" i="3"/>
  <c r="S506" i="3"/>
  <c r="R506" i="3"/>
  <c r="T506" i="3"/>
  <c r="M506" i="3"/>
  <c r="K506" i="3"/>
  <c r="P506" i="3"/>
  <c r="H506" i="3"/>
  <c r="G506" i="3"/>
  <c r="Q506" i="3"/>
  <c r="L548" i="3"/>
  <c r="H548" i="3"/>
  <c r="V584" i="3"/>
  <c r="F584" i="3"/>
  <c r="M584" i="3"/>
  <c r="N584" i="3"/>
  <c r="R584" i="3"/>
  <c r="T584" i="3"/>
  <c r="U584" i="3"/>
  <c r="P584" i="3"/>
  <c r="L584" i="3"/>
  <c r="G584" i="3"/>
  <c r="O584" i="3"/>
  <c r="K584" i="3"/>
  <c r="H584" i="3"/>
  <c r="I584" i="3"/>
  <c r="M361" i="3"/>
  <c r="Q592" i="3"/>
  <c r="G624" i="3"/>
  <c r="M624" i="3"/>
  <c r="P624" i="3"/>
  <c r="R624" i="3"/>
  <c r="V624" i="3"/>
  <c r="L624" i="3"/>
  <c r="N624" i="3"/>
  <c r="U624" i="3"/>
  <c r="H624" i="3"/>
  <c r="I624" i="3"/>
  <c r="Q624" i="3"/>
  <c r="K624" i="3"/>
  <c r="T624" i="3"/>
  <c r="O624" i="3"/>
  <c r="S624" i="3"/>
  <c r="J395" i="3"/>
  <c r="G395" i="3"/>
  <c r="T395" i="3"/>
  <c r="U395" i="3"/>
  <c r="S395" i="3"/>
  <c r="R395" i="3"/>
  <c r="O395" i="3"/>
  <c r="M395" i="3"/>
  <c r="V395" i="3"/>
  <c r="P395" i="3"/>
  <c r="N395" i="3"/>
  <c r="K395" i="3"/>
  <c r="F395" i="3"/>
  <c r="H395" i="3"/>
  <c r="L395" i="3"/>
  <c r="I395" i="3"/>
  <c r="Q395" i="3"/>
  <c r="H539" i="3"/>
  <c r="L539" i="3"/>
  <c r="T539" i="3"/>
  <c r="J539" i="3"/>
  <c r="S539" i="3"/>
  <c r="F539" i="3"/>
  <c r="Q539" i="3"/>
  <c r="I539" i="3"/>
  <c r="M539" i="3"/>
  <c r="O539" i="3"/>
  <c r="V539" i="3"/>
  <c r="R539" i="3"/>
  <c r="U539" i="3"/>
  <c r="K539" i="3"/>
  <c r="O557" i="3"/>
  <c r="N557" i="3"/>
  <c r="J557" i="3"/>
  <c r="S557" i="3"/>
  <c r="V557" i="3"/>
  <c r="L557" i="3"/>
  <c r="P557" i="3"/>
  <c r="T557" i="3"/>
  <c r="F557" i="3"/>
  <c r="G557" i="3"/>
  <c r="M557" i="3"/>
  <c r="I557" i="3"/>
  <c r="K557" i="3"/>
  <c r="Q557" i="3"/>
  <c r="P606" i="3"/>
  <c r="O606" i="3"/>
  <c r="M606" i="3"/>
  <c r="J606" i="3"/>
  <c r="H368" i="3"/>
  <c r="T368" i="3"/>
  <c r="Q368" i="3"/>
  <c r="V368" i="3"/>
  <c r="L368" i="3"/>
  <c r="N368" i="3"/>
  <c r="P368" i="3"/>
  <c r="F368" i="3"/>
  <c r="S368" i="3"/>
  <c r="I368" i="3"/>
  <c r="U368" i="3"/>
  <c r="K368" i="3"/>
  <c r="J368" i="3"/>
  <c r="G368" i="3"/>
  <c r="M368" i="3"/>
  <c r="R368" i="3"/>
  <c r="O368" i="3"/>
  <c r="R534" i="3"/>
  <c r="T534" i="3"/>
  <c r="P534" i="3"/>
  <c r="I534" i="3"/>
  <c r="M534" i="3"/>
  <c r="K534" i="3"/>
  <c r="O534" i="3"/>
  <c r="V534" i="3"/>
  <c r="J534" i="3"/>
  <c r="N534" i="3"/>
  <c r="S534" i="3"/>
  <c r="G534" i="3"/>
  <c r="H534" i="3"/>
  <c r="U534" i="3"/>
  <c r="L534" i="3"/>
  <c r="Q534" i="3"/>
  <c r="F534" i="3"/>
  <c r="R593" i="3"/>
  <c r="M593" i="3"/>
  <c r="S593" i="3"/>
  <c r="P593" i="3"/>
  <c r="F593" i="3"/>
  <c r="U593" i="3"/>
  <c r="H593" i="3"/>
  <c r="U453" i="3"/>
  <c r="L453" i="3"/>
  <c r="P514" i="3"/>
  <c r="M453" i="3"/>
  <c r="N435" i="3"/>
  <c r="R514" i="3"/>
  <c r="V514" i="3"/>
  <c r="S492" i="3"/>
  <c r="G514" i="3"/>
  <c r="T514" i="3"/>
  <c r="F435" i="3"/>
  <c r="S453" i="3"/>
  <c r="F453" i="3"/>
  <c r="S592" i="3"/>
  <c r="R453" i="3"/>
  <c r="O492" i="3"/>
  <c r="H514" i="3"/>
  <c r="K352" i="3"/>
  <c r="H492" i="3"/>
  <c r="R492" i="3"/>
  <c r="O514" i="3"/>
  <c r="L514" i="3"/>
  <c r="N453" i="3"/>
  <c r="J352" i="3"/>
  <c r="V492" i="3"/>
  <c r="Q514" i="3"/>
  <c r="M514" i="3"/>
  <c r="J514" i="3"/>
  <c r="F514" i="3"/>
  <c r="G589" i="3"/>
  <c r="O352" i="3"/>
  <c r="P629" i="3"/>
  <c r="S352" i="3"/>
  <c r="O592" i="3"/>
  <c r="K592" i="3"/>
  <c r="N589" i="3"/>
  <c r="V592" i="3"/>
  <c r="U592" i="3"/>
  <c r="N498" i="3"/>
  <c r="P498" i="3"/>
  <c r="U629" i="3"/>
  <c r="R629" i="3"/>
  <c r="V498" i="3"/>
  <c r="P592" i="3"/>
  <c r="R498" i="3"/>
  <c r="I629" i="3"/>
  <c r="T498" i="3"/>
  <c r="I589" i="3"/>
  <c r="P589" i="3"/>
  <c r="I592" i="3"/>
  <c r="R592" i="3"/>
  <c r="M498" i="3"/>
  <c r="K505" i="3"/>
  <c r="L629" i="3"/>
  <c r="S629" i="3"/>
  <c r="F629" i="3"/>
  <c r="H592" i="3"/>
  <c r="R340" i="3"/>
  <c r="V340" i="3"/>
  <c r="N340" i="3"/>
  <c r="I340" i="3"/>
  <c r="M340" i="3"/>
  <c r="G614" i="3"/>
  <c r="R605" i="3"/>
  <c r="K481" i="3"/>
  <c r="T361" i="3"/>
  <c r="M433" i="3"/>
  <c r="H340" i="3"/>
  <c r="P340" i="3"/>
  <c r="J340" i="3"/>
  <c r="P361" i="3"/>
  <c r="I563" i="3"/>
  <c r="G600" i="3"/>
  <c r="O481" i="3"/>
  <c r="Q370" i="3"/>
  <c r="J370" i="3"/>
  <c r="S433" i="3"/>
  <c r="S563" i="3"/>
  <c r="N594" i="3"/>
  <c r="K563" i="3"/>
  <c r="O563" i="3"/>
  <c r="V563" i="3"/>
  <c r="U563" i="3"/>
  <c r="T563" i="3"/>
  <c r="Q563" i="3"/>
  <c r="N622" i="3"/>
  <c r="H622" i="3"/>
  <c r="I622" i="3"/>
  <c r="J622" i="3"/>
  <c r="L622" i="3"/>
  <c r="P622" i="3"/>
  <c r="R622" i="3"/>
  <c r="S622" i="3"/>
  <c r="V622" i="3"/>
  <c r="O622" i="3"/>
  <c r="F622" i="3"/>
  <c r="K622" i="3"/>
  <c r="M622" i="3"/>
  <c r="T622" i="3"/>
  <c r="G622" i="3"/>
  <c r="U622" i="3"/>
  <c r="Q622" i="3"/>
  <c r="I458" i="3"/>
  <c r="K458" i="3"/>
  <c r="U458" i="3"/>
  <c r="Q458" i="3"/>
  <c r="L458" i="3"/>
  <c r="P458" i="3"/>
  <c r="T458" i="3"/>
  <c r="F458" i="3"/>
  <c r="M458" i="3"/>
  <c r="N458" i="3"/>
  <c r="O458" i="3"/>
  <c r="J458" i="3"/>
  <c r="H491" i="3"/>
  <c r="K491" i="3"/>
  <c r="Q491" i="3"/>
  <c r="I491" i="3"/>
  <c r="T491" i="3"/>
  <c r="S491" i="3"/>
  <c r="F491" i="3"/>
  <c r="M491" i="3"/>
  <c r="L491" i="3"/>
  <c r="V491" i="3"/>
  <c r="U491" i="3"/>
  <c r="R491" i="3"/>
  <c r="N491" i="3"/>
  <c r="O491" i="3"/>
  <c r="P491" i="3"/>
  <c r="G491" i="3"/>
  <c r="J491" i="3"/>
  <c r="Q340" i="3"/>
  <c r="G340" i="3"/>
  <c r="L340" i="3"/>
  <c r="S340" i="3"/>
  <c r="F340" i="3"/>
  <c r="L361" i="3"/>
  <c r="H563" i="3"/>
  <c r="R445" i="3"/>
  <c r="S605" i="3"/>
  <c r="U370" i="3"/>
  <c r="V361" i="3"/>
  <c r="T370" i="3"/>
  <c r="H370" i="3"/>
  <c r="V370" i="3"/>
  <c r="S370" i="3"/>
  <c r="J433" i="3"/>
  <c r="N433" i="3"/>
  <c r="I594" i="3"/>
  <c r="H458" i="3"/>
  <c r="R458" i="3"/>
  <c r="R563" i="3"/>
  <c r="N563" i="3"/>
  <c r="I495" i="3"/>
  <c r="G495" i="3"/>
  <c r="T397" i="3"/>
  <c r="F397" i="3"/>
  <c r="K397" i="3"/>
  <c r="U397" i="3"/>
  <c r="Q397" i="3"/>
  <c r="V397" i="3"/>
  <c r="M397" i="3"/>
  <c r="O397" i="3"/>
  <c r="V407" i="3"/>
  <c r="M407" i="3"/>
  <c r="T407" i="3"/>
  <c r="P407" i="3"/>
  <c r="G407" i="3"/>
  <c r="L407" i="3"/>
  <c r="O407" i="3"/>
  <c r="Q407" i="3"/>
  <c r="H407" i="3"/>
  <c r="U407" i="3"/>
  <c r="N407" i="3"/>
  <c r="J407" i="3"/>
  <c r="F407" i="3"/>
  <c r="I407" i="3"/>
  <c r="S407" i="3"/>
  <c r="R421" i="3"/>
  <c r="L421" i="3"/>
  <c r="S421" i="3"/>
  <c r="O421" i="3"/>
  <c r="G421" i="3"/>
  <c r="H421" i="3"/>
  <c r="U421" i="3"/>
  <c r="F421" i="3"/>
  <c r="I421" i="3"/>
  <c r="G361" i="3"/>
  <c r="U400" i="3"/>
  <c r="H481" i="3"/>
  <c r="G458" i="3"/>
  <c r="P563" i="3"/>
  <c r="N376" i="3"/>
  <c r="P376" i="3"/>
  <c r="F376" i="3"/>
  <c r="S376" i="3"/>
  <c r="K376" i="3"/>
  <c r="H376" i="3"/>
  <c r="I376" i="3"/>
  <c r="V376" i="3"/>
  <c r="T376" i="3"/>
  <c r="L376" i="3"/>
  <c r="J376" i="3"/>
  <c r="O376" i="3"/>
  <c r="M376" i="3"/>
  <c r="G376" i="3"/>
  <c r="U376" i="3"/>
  <c r="Q376" i="3"/>
  <c r="R376" i="3"/>
  <c r="I435" i="3"/>
  <c r="J435" i="3"/>
  <c r="K435" i="3"/>
  <c r="U435" i="3"/>
  <c r="V435" i="3"/>
  <c r="M435" i="3"/>
  <c r="R435" i="3"/>
  <c r="O435" i="3"/>
  <c r="G435" i="3"/>
  <c r="P435" i="3"/>
  <c r="S435" i="3"/>
  <c r="Q435" i="3"/>
  <c r="G453" i="3"/>
  <c r="H453" i="3"/>
  <c r="T453" i="3"/>
  <c r="O453" i="3"/>
  <c r="I453" i="3"/>
  <c r="V453" i="3"/>
  <c r="U477" i="3"/>
  <c r="Q477" i="3"/>
  <c r="I485" i="3"/>
  <c r="K477" i="3"/>
  <c r="S477" i="3"/>
  <c r="T485" i="3"/>
  <c r="O477" i="3"/>
  <c r="J477" i="3"/>
  <c r="R477" i="3"/>
  <c r="O485" i="3"/>
  <c r="H477" i="3"/>
  <c r="N477" i="3"/>
  <c r="V477" i="3"/>
  <c r="Q485" i="3"/>
  <c r="F477" i="3"/>
  <c r="P485" i="3"/>
  <c r="G485" i="3"/>
  <c r="N485" i="3"/>
  <c r="J485" i="3"/>
  <c r="V485" i="3"/>
  <c r="M477" i="3"/>
  <c r="L485" i="3"/>
  <c r="G477" i="3"/>
  <c r="T477" i="3"/>
  <c r="I477" i="3"/>
  <c r="U485" i="3"/>
  <c r="R485" i="3"/>
  <c r="P477" i="3"/>
  <c r="L477" i="3"/>
  <c r="S485" i="3"/>
  <c r="M485" i="3"/>
  <c r="K485" i="3"/>
  <c r="H485" i="3"/>
  <c r="O500" i="3"/>
  <c r="Q500" i="3"/>
  <c r="S500" i="3"/>
  <c r="T500" i="3"/>
  <c r="V500" i="3"/>
  <c r="N500" i="3"/>
  <c r="I500" i="3"/>
  <c r="U500" i="3"/>
  <c r="H500" i="3"/>
  <c r="K500" i="3"/>
  <c r="P500" i="3"/>
  <c r="M500" i="3"/>
  <c r="J500" i="3"/>
  <c r="F500" i="3"/>
  <c r="R500" i="3"/>
  <c r="G500" i="3"/>
  <c r="L500" i="3"/>
  <c r="K581" i="3"/>
  <c r="H581" i="3"/>
  <c r="U581" i="3"/>
  <c r="F581" i="3"/>
  <c r="M581" i="3"/>
  <c r="N581" i="3"/>
  <c r="P581" i="3"/>
  <c r="G581" i="3"/>
  <c r="R581" i="3"/>
  <c r="J581" i="3"/>
  <c r="L581" i="3"/>
  <c r="Q581" i="3"/>
  <c r="I581" i="3"/>
  <c r="Q467" i="3"/>
  <c r="S467" i="3"/>
  <c r="T467" i="3"/>
  <c r="U467" i="3"/>
  <c r="J467" i="3"/>
  <c r="G467" i="3"/>
  <c r="M467" i="3"/>
  <c r="I467" i="3"/>
  <c r="K467" i="3"/>
  <c r="N467" i="3"/>
  <c r="L467" i="3"/>
  <c r="O467" i="3"/>
  <c r="V467" i="3"/>
  <c r="R467" i="3"/>
  <c r="H467" i="3"/>
  <c r="P467" i="3"/>
  <c r="F467" i="3"/>
  <c r="O333" i="3"/>
  <c r="U333" i="3"/>
  <c r="F333" i="3"/>
  <c r="G333" i="3"/>
  <c r="H333" i="3"/>
  <c r="P333" i="3"/>
  <c r="J333" i="3"/>
  <c r="R333" i="3"/>
  <c r="S333" i="3"/>
  <c r="T333" i="3"/>
  <c r="I333" i="3"/>
  <c r="Q333" i="3"/>
  <c r="M333" i="3"/>
  <c r="V333" i="3"/>
  <c r="N333" i="3"/>
  <c r="K333" i="3"/>
  <c r="L333" i="3"/>
  <c r="M348" i="3"/>
  <c r="J348" i="3"/>
  <c r="Q348" i="3"/>
  <c r="H348" i="3"/>
  <c r="F348" i="3"/>
  <c r="V389" i="3"/>
  <c r="S389" i="3"/>
  <c r="T389" i="3"/>
  <c r="G389" i="3"/>
  <c r="U389" i="3"/>
  <c r="Q389" i="3"/>
  <c r="L402" i="3"/>
  <c r="K402" i="3"/>
  <c r="S402" i="3"/>
  <c r="J402" i="3"/>
  <c r="U402" i="3"/>
  <c r="I402" i="3"/>
  <c r="T402" i="3"/>
  <c r="F402" i="3"/>
  <c r="H402" i="3"/>
  <c r="G402" i="3"/>
  <c r="V402" i="3"/>
  <c r="N402" i="3"/>
  <c r="P402" i="3"/>
  <c r="O402" i="3"/>
  <c r="M402" i="3"/>
  <c r="V505" i="3"/>
  <c r="J505" i="3"/>
  <c r="G505" i="3"/>
  <c r="O505" i="3"/>
  <c r="H594" i="3"/>
  <c r="J594" i="3"/>
  <c r="O594" i="3"/>
  <c r="U492" i="3"/>
  <c r="M492" i="3"/>
  <c r="F492" i="3"/>
  <c r="Q492" i="3"/>
  <c r="N492" i="3"/>
  <c r="L492" i="3"/>
  <c r="K492" i="3"/>
  <c r="P591" i="3"/>
  <c r="S591" i="3"/>
  <c r="K591" i="3"/>
  <c r="M591" i="3"/>
  <c r="F591" i="3"/>
  <c r="O591" i="3"/>
  <c r="L591" i="3"/>
  <c r="J591" i="3"/>
  <c r="T591" i="3"/>
  <c r="U591" i="3"/>
  <c r="V591" i="3"/>
  <c r="I591" i="3"/>
  <c r="G591" i="3"/>
  <c r="N591" i="3"/>
  <c r="Q591" i="3"/>
  <c r="H591" i="3"/>
  <c r="R591" i="3"/>
  <c r="L350" i="3"/>
  <c r="T350" i="3"/>
  <c r="P350" i="3"/>
  <c r="R350" i="3"/>
  <c r="H350" i="3"/>
  <c r="J350" i="3"/>
  <c r="F350" i="3"/>
  <c r="U350" i="3"/>
  <c r="V350" i="3"/>
  <c r="M350" i="3"/>
  <c r="N350" i="3"/>
  <c r="O350" i="3"/>
  <c r="Q350" i="3"/>
  <c r="G350" i="3"/>
  <c r="S350" i="3"/>
  <c r="I350" i="3"/>
  <c r="K350" i="3"/>
  <c r="G473" i="3"/>
  <c r="J473" i="3"/>
  <c r="S473" i="3"/>
  <c r="K473" i="3"/>
  <c r="F473" i="3"/>
  <c r="V473" i="3"/>
  <c r="H473" i="3"/>
  <c r="L473" i="3"/>
  <c r="O473" i="3"/>
  <c r="N473" i="3"/>
  <c r="R473" i="3"/>
  <c r="U473" i="3"/>
  <c r="I473" i="3"/>
  <c r="M473" i="3"/>
  <c r="T473" i="3"/>
  <c r="Q473" i="3"/>
  <c r="P473" i="3"/>
  <c r="Q504" i="3"/>
  <c r="L504" i="3"/>
  <c r="T504" i="3"/>
  <c r="P504" i="3"/>
  <c r="M504" i="3"/>
  <c r="G504" i="3"/>
  <c r="S504" i="3"/>
  <c r="I504" i="3"/>
  <c r="N504" i="3"/>
  <c r="F504" i="3"/>
  <c r="O504" i="3"/>
  <c r="R504" i="3"/>
  <c r="U504" i="3"/>
  <c r="V504" i="3"/>
  <c r="J504" i="3"/>
  <c r="H504" i="3"/>
  <c r="K504" i="3"/>
  <c r="R600" i="3"/>
  <c r="P600" i="3"/>
  <c r="U600" i="3"/>
  <c r="O600" i="3"/>
  <c r="K600" i="3"/>
  <c r="T600" i="3"/>
  <c r="J600" i="3"/>
  <c r="M600" i="3"/>
  <c r="Q600" i="3"/>
  <c r="N600" i="3"/>
  <c r="H600" i="3"/>
  <c r="L600" i="3"/>
  <c r="V600" i="3"/>
  <c r="G621" i="3"/>
  <c r="V621" i="3"/>
  <c r="S621" i="3"/>
  <c r="L621" i="3"/>
  <c r="N621" i="3"/>
  <c r="J621" i="3"/>
  <c r="K621" i="3"/>
  <c r="P621" i="3"/>
  <c r="T621" i="3"/>
  <c r="U621" i="3"/>
  <c r="Q621" i="3"/>
  <c r="F621" i="3"/>
  <c r="M621" i="3"/>
  <c r="O621" i="3"/>
  <c r="H621" i="3"/>
  <c r="I621" i="3"/>
  <c r="R621" i="3"/>
  <c r="L358" i="3"/>
  <c r="S358" i="3"/>
  <c r="P358" i="3"/>
  <c r="U358" i="3"/>
  <c r="O358" i="3"/>
  <c r="F358" i="3"/>
  <c r="G358" i="3"/>
  <c r="Q358" i="3"/>
  <c r="T358" i="3"/>
  <c r="I358" i="3"/>
  <c r="V358" i="3"/>
  <c r="M358" i="3"/>
  <c r="N358" i="3"/>
  <c r="J358" i="3"/>
  <c r="R358" i="3"/>
  <c r="H358" i="3"/>
  <c r="K358" i="3"/>
  <c r="J394" i="3"/>
  <c r="L394" i="3"/>
  <c r="P394" i="3"/>
  <c r="G394" i="3"/>
  <c r="S394" i="3"/>
  <c r="T394" i="3"/>
  <c r="N394" i="3"/>
  <c r="Q394" i="3"/>
  <c r="V394" i="3"/>
  <c r="H394" i="3"/>
  <c r="M394" i="3"/>
  <c r="O394" i="3"/>
  <c r="R394" i="3"/>
  <c r="F394" i="3"/>
  <c r="K394" i="3"/>
  <c r="I394" i="3"/>
  <c r="U394" i="3"/>
  <c r="L427" i="3"/>
  <c r="N427" i="3"/>
  <c r="Q427" i="3"/>
  <c r="T427" i="3"/>
  <c r="G427" i="3"/>
  <c r="H427" i="3"/>
  <c r="I427" i="3"/>
  <c r="R427" i="3"/>
  <c r="F427" i="3"/>
  <c r="K427" i="3"/>
  <c r="M427" i="3"/>
  <c r="O427" i="3"/>
  <c r="V427" i="3"/>
  <c r="S427" i="3"/>
  <c r="U427" i="3"/>
  <c r="H440" i="3"/>
  <c r="M440" i="3"/>
  <c r="J440" i="3"/>
  <c r="T440" i="3"/>
  <c r="U440" i="3"/>
  <c r="F440" i="3"/>
  <c r="L440" i="3"/>
  <c r="S440" i="3"/>
  <c r="P440" i="3"/>
  <c r="N440" i="3"/>
  <c r="Q440" i="3"/>
  <c r="G440" i="3"/>
  <c r="I440" i="3"/>
  <c r="R440" i="3"/>
  <c r="K440" i="3"/>
  <c r="O440" i="3"/>
  <c r="V440" i="3"/>
  <c r="R455" i="3"/>
  <c r="Q455" i="3"/>
  <c r="N455" i="3"/>
  <c r="S455" i="3"/>
  <c r="P455" i="3"/>
  <c r="J455" i="3"/>
  <c r="I455" i="3"/>
  <c r="G455" i="3"/>
  <c r="V455" i="3"/>
  <c r="M455" i="3"/>
  <c r="K455" i="3"/>
  <c r="T455" i="3"/>
  <c r="H455" i="3"/>
  <c r="L455" i="3"/>
  <c r="O455" i="3"/>
  <c r="U455" i="3"/>
  <c r="F455" i="3"/>
  <c r="H568" i="3"/>
  <c r="U568" i="3"/>
  <c r="V568" i="3"/>
  <c r="S568" i="3"/>
  <c r="R568" i="3"/>
  <c r="T568" i="3"/>
  <c r="O568" i="3"/>
  <c r="Q568" i="3"/>
  <c r="G568" i="3"/>
  <c r="F568" i="3"/>
  <c r="P568" i="3"/>
  <c r="I568" i="3"/>
  <c r="K568" i="3"/>
  <c r="J568" i="3"/>
  <c r="N568" i="3"/>
  <c r="M568" i="3"/>
  <c r="L568" i="3"/>
  <c r="U361" i="3"/>
  <c r="J361" i="3"/>
  <c r="P427" i="3"/>
  <c r="R481" i="3"/>
  <c r="I481" i="3"/>
  <c r="N505" i="3"/>
  <c r="Q505" i="3"/>
  <c r="Q481" i="3"/>
  <c r="F361" i="3"/>
  <c r="S505" i="3"/>
  <c r="H505" i="3"/>
  <c r="G442" i="3"/>
  <c r="T592" i="3"/>
  <c r="L498" i="3"/>
  <c r="F594" i="3"/>
  <c r="F498" i="3"/>
  <c r="R594" i="3"/>
  <c r="V594" i="3"/>
  <c r="O498" i="3"/>
  <c r="R361" i="3"/>
  <c r="K361" i="3"/>
  <c r="M592" i="3"/>
  <c r="J427" i="3"/>
  <c r="G592" i="3"/>
  <c r="J592" i="3"/>
  <c r="Q498" i="3"/>
  <c r="J481" i="3"/>
  <c r="G498" i="3"/>
  <c r="V481" i="3"/>
  <c r="I492" i="3"/>
  <c r="H361" i="3"/>
  <c r="L505" i="3"/>
  <c r="I505" i="3"/>
  <c r="P481" i="3"/>
  <c r="M481" i="3"/>
  <c r="P505" i="3"/>
  <c r="M629" i="3"/>
  <c r="K629" i="3"/>
  <c r="V629" i="3"/>
  <c r="J492" i="3"/>
  <c r="Q594" i="3"/>
  <c r="U498" i="3"/>
  <c r="L594" i="3"/>
  <c r="Q418" i="3"/>
  <c r="G418" i="3"/>
  <c r="H418" i="3"/>
  <c r="F418" i="3"/>
  <c r="M418" i="3"/>
  <c r="J418" i="3"/>
  <c r="K418" i="3"/>
  <c r="L418" i="3"/>
  <c r="P418" i="3"/>
  <c r="I418" i="3"/>
  <c r="R418" i="3"/>
  <c r="S418" i="3"/>
  <c r="N418" i="3"/>
  <c r="U418" i="3"/>
  <c r="O418" i="3"/>
  <c r="V418" i="3"/>
  <c r="T418" i="3"/>
  <c r="V431" i="3"/>
  <c r="L431" i="3"/>
  <c r="O431" i="3"/>
  <c r="Q431" i="3"/>
  <c r="F431" i="3"/>
  <c r="K431" i="3"/>
  <c r="R431" i="3"/>
  <c r="S431" i="3"/>
  <c r="N431" i="3"/>
  <c r="I431" i="3"/>
  <c r="J431" i="3"/>
  <c r="H431" i="3"/>
  <c r="M431" i="3"/>
  <c r="T431" i="3"/>
  <c r="P431" i="3"/>
  <c r="G431" i="3"/>
  <c r="U431" i="3"/>
  <c r="K449" i="3"/>
  <c r="G449" i="3"/>
  <c r="J449" i="3"/>
  <c r="U449" i="3"/>
  <c r="V449" i="3"/>
  <c r="M449" i="3"/>
  <c r="I449" i="3"/>
  <c r="N449" i="3"/>
  <c r="F449" i="3"/>
  <c r="T449" i="3"/>
  <c r="P449" i="3"/>
  <c r="Q449" i="3"/>
  <c r="S449" i="3"/>
  <c r="H449" i="3"/>
  <c r="R449" i="3"/>
  <c r="H527" i="3"/>
  <c r="S527" i="3"/>
  <c r="Q527" i="3"/>
  <c r="P527" i="3"/>
  <c r="R527" i="3"/>
  <c r="G527" i="3"/>
  <c r="K527" i="3"/>
  <c r="T527" i="3"/>
  <c r="O527" i="3"/>
  <c r="V527" i="3"/>
  <c r="M527" i="3"/>
  <c r="U527" i="3"/>
  <c r="I527" i="3"/>
  <c r="L527" i="3"/>
  <c r="T442" i="3"/>
  <c r="P442" i="3"/>
  <c r="R442" i="3"/>
  <c r="L442" i="3"/>
  <c r="O442" i="3"/>
  <c r="Q442" i="3"/>
  <c r="N442" i="3"/>
  <c r="J442" i="3"/>
  <c r="M442" i="3"/>
  <c r="K442" i="3"/>
  <c r="F442" i="3"/>
  <c r="V442" i="3"/>
  <c r="U442" i="3"/>
  <c r="I442" i="3"/>
  <c r="H442" i="3"/>
  <c r="L592" i="3"/>
  <c r="N592" i="3"/>
  <c r="Q629" i="3"/>
  <c r="T629" i="3"/>
  <c r="N629" i="3"/>
  <c r="J629" i="3"/>
  <c r="T352" i="3"/>
  <c r="M352" i="3"/>
  <c r="Q352" i="3"/>
  <c r="V352" i="3"/>
  <c r="P352" i="3"/>
  <c r="U352" i="3"/>
  <c r="L352" i="3"/>
  <c r="R352" i="3"/>
  <c r="G352" i="3"/>
  <c r="I352" i="3"/>
  <c r="F352" i="3"/>
  <c r="H352" i="3"/>
  <c r="G481" i="3"/>
  <c r="S361" i="3"/>
  <c r="G594" i="3"/>
  <c r="M594" i="3"/>
  <c r="I433" i="3"/>
  <c r="R433" i="3"/>
  <c r="P433" i="3"/>
  <c r="U433" i="3"/>
  <c r="L433" i="3"/>
  <c r="F433" i="3"/>
  <c r="O433" i="3"/>
  <c r="V433" i="3"/>
  <c r="T433" i="3"/>
  <c r="H433" i="3"/>
  <c r="Q433" i="3"/>
  <c r="G433" i="3"/>
  <c r="M579" i="3"/>
  <c r="S579" i="3"/>
  <c r="F579" i="3"/>
  <c r="Q579" i="3"/>
  <c r="O579" i="3"/>
  <c r="T579" i="3"/>
  <c r="V579" i="3"/>
  <c r="U579" i="3"/>
  <c r="H579" i="3"/>
  <c r="G579" i="3"/>
  <c r="R579" i="3"/>
  <c r="K579" i="3"/>
  <c r="J579" i="3"/>
  <c r="I579" i="3"/>
  <c r="N579" i="3"/>
  <c r="L579" i="3"/>
  <c r="P579" i="3"/>
  <c r="T605" i="3"/>
  <c r="L605" i="3"/>
  <c r="Q605" i="3"/>
  <c r="J605" i="3"/>
  <c r="V605" i="3"/>
  <c r="N605" i="3"/>
  <c r="K605" i="3"/>
  <c r="H605" i="3"/>
  <c r="F605" i="3"/>
  <c r="P605" i="3"/>
  <c r="I605" i="3"/>
  <c r="K614" i="3"/>
  <c r="J614" i="3"/>
  <c r="U614" i="3"/>
  <c r="P614" i="3"/>
  <c r="H614" i="3"/>
  <c r="I614" i="3"/>
  <c r="L614" i="3"/>
  <c r="R614" i="3"/>
  <c r="M614" i="3"/>
  <c r="Q614" i="3"/>
  <c r="T614" i="3"/>
  <c r="O614" i="3"/>
  <c r="S614" i="3"/>
  <c r="F614" i="3"/>
  <c r="T444" i="3"/>
  <c r="U444" i="3"/>
  <c r="R444" i="3"/>
  <c r="L444" i="3"/>
  <c r="G444" i="3"/>
  <c r="N444" i="3"/>
  <c r="Q444" i="3"/>
  <c r="V444" i="3"/>
  <c r="K444" i="3"/>
  <c r="H444" i="3"/>
  <c r="I444" i="3"/>
  <c r="J444" i="3"/>
  <c r="F444" i="3"/>
  <c r="O444" i="3"/>
  <c r="P444" i="3"/>
  <c r="M444" i="3"/>
  <c r="S444" i="3"/>
  <c r="L400" i="3"/>
  <c r="M377" i="3"/>
  <c r="U377" i="3"/>
  <c r="R377" i="3"/>
  <c r="K377" i="3"/>
  <c r="T377" i="3"/>
  <c r="P377" i="3"/>
  <c r="V377" i="3"/>
  <c r="S377" i="3"/>
  <c r="H377" i="3"/>
  <c r="O377" i="3"/>
  <c r="G377" i="3"/>
  <c r="I377" i="3"/>
  <c r="J377" i="3"/>
  <c r="F377" i="3"/>
  <c r="L377" i="3"/>
  <c r="Q377" i="3"/>
  <c r="N377" i="3"/>
  <c r="P372" i="3"/>
  <c r="Q372" i="3"/>
  <c r="O372" i="3"/>
  <c r="N372" i="3"/>
  <c r="M372" i="3"/>
  <c r="G372" i="3"/>
  <c r="J372" i="3"/>
  <c r="I372" i="3"/>
  <c r="T372" i="3"/>
  <c r="H372" i="3"/>
  <c r="L372" i="3"/>
  <c r="R372" i="3"/>
  <c r="S372" i="3"/>
  <c r="F372" i="3"/>
  <c r="V372" i="3"/>
  <c r="U372" i="3"/>
  <c r="K372" i="3"/>
  <c r="O426" i="3"/>
  <c r="T426" i="3"/>
  <c r="P426" i="3"/>
  <c r="F426" i="3"/>
  <c r="G426" i="3"/>
  <c r="I426" i="3"/>
  <c r="V426" i="3"/>
  <c r="L426" i="3"/>
  <c r="N426" i="3"/>
  <c r="H426" i="3"/>
  <c r="J426" i="3"/>
  <c r="R426" i="3"/>
  <c r="S426" i="3"/>
  <c r="U426" i="3"/>
  <c r="M426" i="3"/>
  <c r="K426" i="3"/>
  <c r="Q426" i="3"/>
  <c r="H498" i="3"/>
  <c r="S498" i="3"/>
  <c r="K498" i="3"/>
  <c r="I498" i="3"/>
  <c r="P594" i="3"/>
  <c r="S594" i="3"/>
  <c r="U594" i="3"/>
  <c r="T594" i="3"/>
  <c r="V400" i="3"/>
  <c r="Q361" i="3"/>
  <c r="U417" i="3"/>
  <c r="J417" i="3"/>
  <c r="V417" i="3"/>
  <c r="S417" i="3"/>
  <c r="T417" i="3"/>
  <c r="P417" i="3"/>
  <c r="F417" i="3"/>
  <c r="L417" i="3"/>
  <c r="N417" i="3"/>
  <c r="Q417" i="3"/>
  <c r="G417" i="3"/>
  <c r="H417" i="3"/>
  <c r="I417" i="3"/>
  <c r="O417" i="3"/>
  <c r="R417" i="3"/>
  <c r="M417" i="3"/>
  <c r="K417" i="3"/>
  <c r="H480" i="3"/>
  <c r="P480" i="3"/>
  <c r="G480" i="3"/>
  <c r="I480" i="3"/>
  <c r="M480" i="3"/>
  <c r="K480" i="3"/>
  <c r="S480" i="3"/>
  <c r="V480" i="3"/>
  <c r="O480" i="3"/>
  <c r="N480" i="3"/>
  <c r="U480" i="3"/>
  <c r="Q480" i="3"/>
  <c r="J480" i="3"/>
  <c r="T480" i="3"/>
  <c r="L480" i="3"/>
  <c r="F480" i="3"/>
  <c r="R480" i="3"/>
  <c r="J445" i="3"/>
  <c r="U445" i="3"/>
  <c r="H445" i="3"/>
  <c r="L445" i="3"/>
  <c r="M445" i="3"/>
  <c r="N445" i="3"/>
  <c r="V445" i="3"/>
  <c r="F445" i="3"/>
  <c r="S445" i="3"/>
  <c r="G445" i="3"/>
  <c r="O445" i="3"/>
  <c r="P445" i="3"/>
  <c r="T445" i="3"/>
  <c r="T589" i="3"/>
  <c r="M589" i="3"/>
  <c r="K589" i="3"/>
  <c r="V589" i="3"/>
  <c r="R589" i="3"/>
  <c r="U589" i="3"/>
  <c r="H589" i="3"/>
  <c r="J589" i="3"/>
  <c r="F589" i="3"/>
  <c r="L589" i="3"/>
  <c r="Q589" i="3"/>
  <c r="G479" i="3"/>
  <c r="F479" i="3"/>
  <c r="O479" i="3"/>
  <c r="I479" i="3"/>
  <c r="L479" i="3"/>
  <c r="U479" i="3"/>
  <c r="Q479" i="3"/>
  <c r="V479" i="3"/>
  <c r="J479" i="3"/>
  <c r="S479" i="3"/>
  <c r="P479" i="3"/>
  <c r="K479" i="3"/>
  <c r="R479" i="3"/>
  <c r="H479" i="3"/>
  <c r="N479" i="3"/>
  <c r="T479" i="3"/>
  <c r="U505" i="3"/>
  <c r="T505" i="3"/>
  <c r="R505" i="3"/>
  <c r="I361" i="3"/>
  <c r="N361" i="3"/>
  <c r="L481" i="3"/>
  <c r="F481" i="3"/>
  <c r="S481" i="3"/>
  <c r="U481" i="3"/>
  <c r="N481" i="3"/>
  <c r="L354" i="3"/>
  <c r="G354" i="3"/>
  <c r="S354" i="3"/>
  <c r="K354" i="3"/>
  <c r="N354" i="3"/>
  <c r="P354" i="3"/>
  <c r="F354" i="3"/>
  <c r="T354" i="3"/>
  <c r="U354" i="3"/>
  <c r="V354" i="3"/>
  <c r="M354" i="3"/>
  <c r="O354" i="3"/>
  <c r="J354" i="3"/>
  <c r="R354" i="3"/>
  <c r="H354" i="3"/>
  <c r="I354" i="3"/>
  <c r="Q354" i="3"/>
  <c r="J569" i="3"/>
  <c r="O569" i="3"/>
  <c r="T569" i="3"/>
  <c r="K569" i="3"/>
  <c r="V569" i="3"/>
  <c r="Q569" i="3"/>
  <c r="P569" i="3"/>
  <c r="R569" i="3"/>
  <c r="L569" i="3"/>
  <c r="U569" i="3"/>
  <c r="N569" i="3"/>
  <c r="M569" i="3"/>
  <c r="H569" i="3"/>
  <c r="S569" i="3"/>
  <c r="G569" i="3"/>
  <c r="F569" i="3"/>
  <c r="I569" i="3"/>
  <c r="M482" i="3"/>
  <c r="J482" i="3"/>
  <c r="O482" i="3"/>
  <c r="Q482" i="3"/>
  <c r="S482" i="3"/>
  <c r="N482" i="3"/>
  <c r="V482" i="3"/>
  <c r="U482" i="3"/>
  <c r="F482" i="3"/>
  <c r="H482" i="3"/>
  <c r="P482" i="3"/>
  <c r="G482" i="3"/>
  <c r="L482" i="3"/>
  <c r="I482" i="3"/>
  <c r="K482" i="3"/>
  <c r="R482" i="3"/>
  <c r="T482" i="3"/>
  <c r="H437" i="3"/>
  <c r="J437" i="3"/>
  <c r="M437" i="3"/>
  <c r="P437" i="3"/>
  <c r="R437" i="3"/>
  <c r="T437" i="3"/>
  <c r="V437" i="3"/>
  <c r="N437" i="3"/>
  <c r="F437" i="3"/>
  <c r="G437" i="3"/>
  <c r="I437" i="3"/>
  <c r="K437" i="3"/>
  <c r="O437" i="3"/>
  <c r="S437" i="3"/>
  <c r="U437" i="3"/>
  <c r="L437" i="3"/>
  <c r="Q437" i="3"/>
  <c r="I546" i="3"/>
  <c r="T546" i="3"/>
  <c r="K546" i="3"/>
  <c r="N546" i="3"/>
  <c r="H546" i="3"/>
  <c r="F546" i="3"/>
  <c r="J546" i="3"/>
  <c r="L546" i="3"/>
  <c r="R546" i="3"/>
  <c r="G546" i="3"/>
  <c r="P546" i="3"/>
  <c r="S546" i="3"/>
  <c r="M546" i="3"/>
  <c r="U546" i="3"/>
  <c r="V546" i="3"/>
  <c r="Q546" i="3"/>
  <c r="O546" i="3"/>
  <c r="O400" i="3"/>
  <c r="R400" i="3"/>
  <c r="K400" i="3"/>
  <c r="N400" i="3"/>
  <c r="I400" i="3"/>
  <c r="T400" i="3"/>
  <c r="H400" i="3"/>
  <c r="F400" i="3"/>
  <c r="Q400" i="3"/>
  <c r="P400" i="3"/>
  <c r="M400" i="3"/>
  <c r="S400" i="3"/>
  <c r="G400" i="3"/>
  <c r="Q536" i="3"/>
  <c r="K536" i="3"/>
  <c r="O536" i="3"/>
  <c r="U536" i="3"/>
  <c r="V536" i="3"/>
  <c r="F536" i="3"/>
  <c r="J536" i="3"/>
  <c r="R536" i="3"/>
  <c r="S536" i="3"/>
  <c r="I536" i="3"/>
  <c r="N536" i="3"/>
  <c r="M536" i="3"/>
  <c r="L536" i="3"/>
  <c r="H536" i="3"/>
  <c r="T536" i="3"/>
  <c r="P536" i="3"/>
  <c r="G536" i="3"/>
  <c r="K344" i="3"/>
  <c r="M344" i="3"/>
  <c r="O344" i="3"/>
  <c r="J344" i="3"/>
  <c r="R344" i="3"/>
  <c r="N344" i="3"/>
  <c r="F344" i="3"/>
  <c r="H344" i="3"/>
  <c r="I344" i="3"/>
  <c r="Q344" i="3"/>
  <c r="L344" i="3"/>
  <c r="P344" i="3"/>
  <c r="S344" i="3"/>
  <c r="G344" i="3"/>
  <c r="T344" i="3"/>
  <c r="U344" i="3"/>
  <c r="V344" i="3"/>
  <c r="T428" i="3"/>
  <c r="P428" i="3"/>
  <c r="S428" i="3"/>
  <c r="K428" i="3"/>
  <c r="F428" i="3"/>
  <c r="U428" i="3"/>
  <c r="R428" i="3"/>
  <c r="H428" i="3"/>
  <c r="O428" i="3"/>
  <c r="V428" i="3"/>
  <c r="Q428" i="3"/>
  <c r="L428" i="3"/>
  <c r="N428" i="3"/>
  <c r="I428" i="3"/>
  <c r="J428" i="3"/>
  <c r="G428" i="3"/>
  <c r="M428" i="3"/>
  <c r="N595" i="3"/>
  <c r="L595" i="3"/>
  <c r="M595" i="3"/>
  <c r="S595" i="3"/>
  <c r="K595" i="3"/>
  <c r="O595" i="3"/>
  <c r="I595" i="3"/>
  <c r="G595" i="3"/>
  <c r="T595" i="3"/>
  <c r="P595" i="3"/>
  <c r="R595" i="3"/>
  <c r="V595" i="3"/>
  <c r="J595" i="3"/>
  <c r="H595" i="3"/>
  <c r="F595" i="3"/>
  <c r="Q595" i="3"/>
  <c r="U595" i="3"/>
  <c r="J516" i="3" l="1"/>
  <c r="U516" i="3"/>
  <c r="O516" i="3"/>
  <c r="T516" i="3"/>
  <c r="R516" i="3"/>
  <c r="V516" i="3"/>
  <c r="G516" i="3"/>
  <c r="N516" i="3"/>
  <c r="Q516" i="3"/>
  <c r="F516" i="3"/>
  <c r="S516" i="3"/>
  <c r="L516" i="3"/>
  <c r="P516" i="3"/>
  <c r="K516" i="3"/>
  <c r="H516" i="3"/>
  <c r="I516" i="3"/>
  <c r="M516" i="3"/>
  <c r="N520" i="3"/>
  <c r="V520" i="3"/>
  <c r="R520" i="3"/>
  <c r="H520" i="3"/>
  <c r="S520" i="3"/>
  <c r="G520" i="3"/>
  <c r="K520" i="3"/>
  <c r="Q520" i="3"/>
  <c r="M520" i="3"/>
  <c r="J520" i="3"/>
  <c r="L520" i="3"/>
  <c r="P520" i="3"/>
  <c r="F520" i="3"/>
  <c r="U520" i="3"/>
  <c r="T520" i="3"/>
  <c r="I520" i="3"/>
  <c r="O520" i="3"/>
  <c r="H519" i="3"/>
  <c r="R519" i="3"/>
  <c r="K519" i="3"/>
  <c r="M519" i="3"/>
  <c r="O519" i="3"/>
  <c r="F519" i="3"/>
  <c r="J519" i="3"/>
  <c r="S519" i="3"/>
  <c r="G519" i="3"/>
  <c r="T519" i="3"/>
  <c r="V519" i="3"/>
  <c r="N519" i="3"/>
  <c r="Q519" i="3"/>
  <c r="U519" i="3"/>
  <c r="I519" i="3"/>
  <c r="L519" i="3"/>
  <c r="P519" i="3"/>
  <c r="G515" i="3"/>
  <c r="X212" i="3"/>
  <c r="H515" i="3"/>
  <c r="I515" i="3"/>
  <c r="J515" i="3"/>
  <c r="N515" i="3"/>
  <c r="M515" i="3"/>
  <c r="K515" i="3"/>
  <c r="R515" i="3"/>
  <c r="Q515" i="3"/>
  <c r="V515" i="3"/>
  <c r="S515" i="3"/>
  <c r="O515" i="3"/>
  <c r="U515" i="3"/>
  <c r="P515" i="3"/>
  <c r="L515" i="3"/>
  <c r="T515" i="3"/>
  <c r="J575" i="3"/>
  <c r="U575" i="3"/>
  <c r="J613" i="3"/>
  <c r="K613" i="3"/>
  <c r="Q613" i="3"/>
  <c r="U613" i="3"/>
  <c r="S613" i="3"/>
  <c r="R613" i="3"/>
  <c r="O613" i="3"/>
  <c r="T613" i="3"/>
  <c r="L613" i="3"/>
  <c r="V613" i="3"/>
  <c r="F613" i="3"/>
  <c r="G613" i="3"/>
  <c r="H613" i="3"/>
  <c r="P613" i="3"/>
  <c r="I613" i="3"/>
  <c r="M613" i="3"/>
  <c r="N613" i="3"/>
  <c r="H612" i="3"/>
  <c r="G612" i="3"/>
  <c r="N612" i="3"/>
  <c r="L612" i="3"/>
  <c r="T612" i="3"/>
  <c r="U612" i="3"/>
  <c r="M612" i="3"/>
  <c r="J612" i="3"/>
  <c r="S612" i="3"/>
  <c r="P612" i="3"/>
  <c r="R612" i="3"/>
  <c r="V612" i="3"/>
  <c r="F612" i="3"/>
  <c r="I612" i="3"/>
  <c r="K612" i="3"/>
  <c r="Q612" i="3"/>
  <c r="O612" i="3"/>
  <c r="I610" i="3"/>
  <c r="P610" i="3"/>
  <c r="F610" i="3"/>
  <c r="N610" i="3"/>
  <c r="H610" i="3"/>
  <c r="Q610" i="3"/>
  <c r="O610" i="3"/>
  <c r="V610" i="3"/>
  <c r="U610" i="3"/>
  <c r="T610" i="3"/>
  <c r="G610" i="3"/>
  <c r="J610" i="3"/>
  <c r="L610" i="3"/>
  <c r="S610" i="3"/>
  <c r="K610" i="3"/>
  <c r="R610" i="3"/>
  <c r="M610" i="3"/>
  <c r="N618" i="3"/>
  <c r="P618" i="3"/>
  <c r="J618" i="3"/>
  <c r="G618" i="3"/>
  <c r="U618" i="3"/>
  <c r="S618" i="3"/>
  <c r="T618" i="3"/>
  <c r="M618" i="3"/>
  <c r="I618" i="3"/>
  <c r="Q618" i="3"/>
  <c r="L618" i="3"/>
  <c r="K618" i="3"/>
  <c r="R618" i="3"/>
  <c r="V618" i="3"/>
  <c r="O618" i="3"/>
  <c r="H618" i="3"/>
  <c r="F618" i="3"/>
  <c r="I615" i="3"/>
  <c r="H615" i="3"/>
  <c r="L615" i="3"/>
  <c r="U615" i="3"/>
  <c r="Q615" i="3"/>
  <c r="N615" i="3"/>
  <c r="F615" i="3"/>
  <c r="V615" i="3"/>
  <c r="P615" i="3"/>
  <c r="K615" i="3"/>
  <c r="M615" i="3"/>
  <c r="T615" i="3"/>
  <c r="J615" i="3"/>
  <c r="O615" i="3"/>
  <c r="R615" i="3"/>
  <c r="G615" i="3"/>
  <c r="S615" i="3"/>
  <c r="P619" i="3"/>
  <c r="V619" i="3"/>
  <c r="R619" i="3"/>
  <c r="H619" i="3"/>
  <c r="F619" i="3"/>
  <c r="Q619" i="3"/>
  <c r="K619" i="3"/>
  <c r="L619" i="3"/>
  <c r="O619" i="3"/>
  <c r="I619" i="3"/>
  <c r="N619" i="3"/>
  <c r="T619" i="3"/>
  <c r="S619" i="3"/>
  <c r="J619" i="3"/>
  <c r="M619" i="3"/>
  <c r="G619" i="3"/>
  <c r="U619" i="3"/>
  <c r="O616" i="3"/>
  <c r="Q616" i="3"/>
  <c r="N616" i="3"/>
  <c r="J616" i="3"/>
  <c r="X303" i="3"/>
  <c r="U616" i="3"/>
  <c r="P616" i="3"/>
  <c r="R616" i="3"/>
  <c r="D436" i="1"/>
  <c r="E456" i="1"/>
  <c r="D429" i="1" s="1"/>
  <c r="K616" i="3"/>
  <c r="M616" i="3"/>
  <c r="S616" i="3"/>
  <c r="T616" i="3"/>
  <c r="J332" i="3"/>
  <c r="K332" i="3"/>
  <c r="O332" i="3"/>
  <c r="P332" i="3"/>
  <c r="D19" i="3"/>
  <c r="H441" i="1" s="1"/>
  <c r="H332" i="3"/>
  <c r="U332" i="3"/>
  <c r="R332" i="3"/>
  <c r="M332" i="3"/>
  <c r="V332" i="3"/>
  <c r="N332" i="3"/>
  <c r="S332" i="3"/>
  <c r="T332" i="3"/>
  <c r="I332" i="3"/>
  <c r="L332" i="3"/>
  <c r="F332" i="3"/>
  <c r="Q332" i="3"/>
  <c r="Q628" i="3"/>
  <c r="U628" i="3"/>
  <c r="R628" i="3"/>
  <c r="D13" i="3" s="1"/>
  <c r="H437" i="1" s="1"/>
  <c r="P628" i="3"/>
  <c r="M628" i="3"/>
  <c r="S628" i="3"/>
  <c r="K628" i="3"/>
  <c r="T628" i="3"/>
  <c r="G628" i="3"/>
  <c r="D2" i="3" s="1"/>
  <c r="H426" i="1" s="1"/>
  <c r="O628" i="3"/>
  <c r="D10" i="3" s="1"/>
  <c r="H434" i="1" s="1"/>
  <c r="I628" i="3"/>
  <c r="H628" i="3"/>
  <c r="J628" i="3"/>
  <c r="L628" i="3"/>
  <c r="F628" i="3"/>
  <c r="D1" i="3" s="1"/>
  <c r="H425" i="1" s="1"/>
  <c r="V628" i="3"/>
  <c r="N628" i="3"/>
  <c r="U631" i="3"/>
  <c r="H631" i="3"/>
  <c r="G631" i="3"/>
  <c r="Q631" i="3"/>
  <c r="M631" i="3"/>
  <c r="I631" i="3"/>
  <c r="L631" i="3"/>
  <c r="J631" i="3"/>
  <c r="S631" i="3"/>
  <c r="P631" i="3"/>
  <c r="V631" i="3"/>
  <c r="N631" i="3"/>
  <c r="R631" i="3"/>
  <c r="O631" i="3"/>
  <c r="K631" i="3"/>
  <c r="F631" i="3"/>
  <c r="T631" i="3"/>
  <c r="R630" i="3"/>
  <c r="I630" i="3"/>
  <c r="V630" i="3"/>
  <c r="F630" i="3"/>
  <c r="N630" i="3"/>
  <c r="S630" i="3"/>
  <c r="G630" i="3"/>
  <c r="U630" i="3"/>
  <c r="T630" i="3"/>
  <c r="P630" i="3"/>
  <c r="K630" i="3"/>
  <c r="H630" i="3"/>
  <c r="O630" i="3"/>
  <c r="Q630" i="3"/>
  <c r="D425" i="1"/>
  <c r="D426" i="1" s="1"/>
  <c r="D483" i="1"/>
  <c r="D427" i="1" s="1"/>
  <c r="D6" i="3" l="1"/>
  <c r="H430" i="1" s="1"/>
  <c r="D5" i="3"/>
  <c r="H429" i="1" s="1"/>
  <c r="D3" i="3"/>
  <c r="H427" i="1" s="1"/>
  <c r="D4" i="3"/>
  <c r="H428" i="1" s="1"/>
  <c r="D15" i="3"/>
  <c r="H440" i="1" s="1"/>
  <c r="D14" i="3"/>
  <c r="H439" i="1" s="1"/>
  <c r="D8" i="3"/>
  <c r="H432" i="1" s="1"/>
  <c r="D9" i="3"/>
  <c r="H433" i="1" s="1"/>
  <c r="D16" i="3"/>
  <c r="H438" i="1" s="1"/>
  <c r="D11" i="3"/>
  <c r="H435" i="1" s="1"/>
  <c r="D7" i="3"/>
  <c r="H431" i="1" s="1"/>
  <c r="D12" i="3"/>
  <c r="H436" i="1" s="1"/>
  <c r="D431" i="1"/>
</calcChain>
</file>

<file path=xl/sharedStrings.xml><?xml version="1.0" encoding="utf-8"?>
<sst xmlns="http://schemas.openxmlformats.org/spreadsheetml/2006/main" count="1990" uniqueCount="617">
  <si>
    <t>Type</t>
  </si>
  <si>
    <t>Sku</t>
  </si>
  <si>
    <t>Size</t>
  </si>
  <si>
    <t># of Holds</t>
  </si>
  <si>
    <t>Weight LB</t>
  </si>
  <si>
    <t>Price</t>
  </si>
  <si>
    <t>Total</t>
  </si>
  <si>
    <t>Small</t>
  </si>
  <si>
    <t>Medium</t>
  </si>
  <si>
    <t>Large</t>
  </si>
  <si>
    <t>All Limestone</t>
  </si>
  <si>
    <t>Plates</t>
  </si>
  <si>
    <t>Med</t>
  </si>
  <si>
    <t>King Size</t>
  </si>
  <si>
    <t>Grappling Hooks</t>
  </si>
  <si>
    <t>Chubby Jugs</t>
  </si>
  <si>
    <t>X-Large</t>
  </si>
  <si>
    <t>Erosions</t>
  </si>
  <si>
    <t>KC11001</t>
  </si>
  <si>
    <t>Feet</t>
  </si>
  <si>
    <t>KC11002</t>
  </si>
  <si>
    <t>KC11003</t>
  </si>
  <si>
    <t>KC11004</t>
  </si>
  <si>
    <t>KC11005</t>
  </si>
  <si>
    <t>KC11006</t>
  </si>
  <si>
    <t>Prince</t>
  </si>
  <si>
    <t>KC11007</t>
  </si>
  <si>
    <t>Queen</t>
  </si>
  <si>
    <t>KC11008</t>
  </si>
  <si>
    <t>ChickenHeads</t>
  </si>
  <si>
    <t>KC19001</t>
  </si>
  <si>
    <t>KC19002</t>
  </si>
  <si>
    <t>KC19003</t>
  </si>
  <si>
    <t>KC19004</t>
  </si>
  <si>
    <t>KC19005</t>
  </si>
  <si>
    <t>KC19006</t>
  </si>
  <si>
    <t>KC19007</t>
  </si>
  <si>
    <t>King</t>
  </si>
  <si>
    <t>KC19008</t>
  </si>
  <si>
    <t>Emperor</t>
  </si>
  <si>
    <t>Tugs</t>
  </si>
  <si>
    <t>KC21001</t>
  </si>
  <si>
    <t>KC21002</t>
  </si>
  <si>
    <t>X-Small</t>
  </si>
  <si>
    <t>KC21003</t>
  </si>
  <si>
    <t>KC21004</t>
  </si>
  <si>
    <t>KC21005</t>
  </si>
  <si>
    <t>Dew Drops</t>
  </si>
  <si>
    <t>KC26001</t>
  </si>
  <si>
    <t>Lugs</t>
  </si>
  <si>
    <t>KC32001</t>
  </si>
  <si>
    <t>kC32002</t>
  </si>
  <si>
    <t>KC32003</t>
  </si>
  <si>
    <t>KC32004</t>
  </si>
  <si>
    <t>KC32005</t>
  </si>
  <si>
    <t>Princess</t>
  </si>
  <si>
    <t>KC32006</t>
  </si>
  <si>
    <t>KC32007</t>
  </si>
  <si>
    <t>KC32008</t>
  </si>
  <si>
    <t>Butcher Blocks</t>
  </si>
  <si>
    <t>KC13001</t>
  </si>
  <si>
    <t>KC13002</t>
  </si>
  <si>
    <t>KC13003</t>
  </si>
  <si>
    <t>KC13004</t>
  </si>
  <si>
    <t>Love Handles</t>
  </si>
  <si>
    <t>KC25001</t>
  </si>
  <si>
    <t>KC25002</t>
  </si>
  <si>
    <t>KC25003</t>
  </si>
  <si>
    <t>KC25004</t>
  </si>
  <si>
    <t>KC25005</t>
  </si>
  <si>
    <t>KC25006</t>
  </si>
  <si>
    <t>KC25007</t>
  </si>
  <si>
    <t>Softies</t>
  </si>
  <si>
    <t>KC27001</t>
  </si>
  <si>
    <t>Finisters</t>
  </si>
  <si>
    <t>KC31001</t>
  </si>
  <si>
    <t>KC31002</t>
  </si>
  <si>
    <t>KC31003</t>
  </si>
  <si>
    <t>KC31004</t>
  </si>
  <si>
    <t>KC31005</t>
  </si>
  <si>
    <t>KC31006</t>
  </si>
  <si>
    <t>KC31007</t>
  </si>
  <si>
    <t>Hatchet Wacks</t>
  </si>
  <si>
    <t>KC20001</t>
  </si>
  <si>
    <t>KC20002</t>
  </si>
  <si>
    <t>KC20003</t>
  </si>
  <si>
    <t>KC20004</t>
  </si>
  <si>
    <t>KC20005</t>
  </si>
  <si>
    <t>X-Large 2</t>
  </si>
  <si>
    <t>KC20006</t>
  </si>
  <si>
    <t xml:space="preserve">Prince </t>
  </si>
  <si>
    <t>Voids</t>
  </si>
  <si>
    <t>KC34001</t>
  </si>
  <si>
    <t>KC34002</t>
  </si>
  <si>
    <t>KC34003</t>
  </si>
  <si>
    <t>KC34004</t>
  </si>
  <si>
    <t>KC34005</t>
  </si>
  <si>
    <t>KC34006</t>
  </si>
  <si>
    <t>KC34007</t>
  </si>
  <si>
    <t>Frog Lips</t>
  </si>
  <si>
    <t>Bug Eyes</t>
  </si>
  <si>
    <t>KC14001</t>
  </si>
  <si>
    <t>KC14002</t>
  </si>
  <si>
    <t>Granites</t>
  </si>
  <si>
    <t>KC16001</t>
  </si>
  <si>
    <t>KC16002</t>
  </si>
  <si>
    <t>KC16003</t>
  </si>
  <si>
    <t>KC16004</t>
  </si>
  <si>
    <t>KC16005</t>
  </si>
  <si>
    <t>KC16006</t>
  </si>
  <si>
    <t>KC16007</t>
  </si>
  <si>
    <t>KC16008</t>
  </si>
  <si>
    <t>Imprint</t>
  </si>
  <si>
    <t>KC28001</t>
  </si>
  <si>
    <t>KC28002</t>
  </si>
  <si>
    <t>Wafers</t>
  </si>
  <si>
    <t>KC29001</t>
  </si>
  <si>
    <t>KC29002</t>
  </si>
  <si>
    <t>KC29003</t>
  </si>
  <si>
    <t>KC29004</t>
  </si>
  <si>
    <t>KC29005</t>
  </si>
  <si>
    <t>KC29006</t>
  </si>
  <si>
    <t>KC29007</t>
  </si>
  <si>
    <t>KC29008</t>
  </si>
  <si>
    <t>Fragments</t>
  </si>
  <si>
    <t>KC17001</t>
  </si>
  <si>
    <t>KC17002</t>
  </si>
  <si>
    <t>KC17003</t>
  </si>
  <si>
    <t>KC17004</t>
  </si>
  <si>
    <t>KC17005</t>
  </si>
  <si>
    <t>KC17006</t>
  </si>
  <si>
    <t>KC17007</t>
  </si>
  <si>
    <t>KC17008</t>
  </si>
  <si>
    <t>Rok Bloks</t>
  </si>
  <si>
    <t>KC35001</t>
  </si>
  <si>
    <t>KC35002</t>
  </si>
  <si>
    <t>KC35003</t>
  </si>
  <si>
    <t>KC35004</t>
  </si>
  <si>
    <t>KC35005</t>
  </si>
  <si>
    <t>KC35006</t>
  </si>
  <si>
    <t>KC35007</t>
  </si>
  <si>
    <t>KC35008</t>
  </si>
  <si>
    <t>KC35009</t>
  </si>
  <si>
    <t>KC35010</t>
  </si>
  <si>
    <t xml:space="preserve">Queen </t>
  </si>
  <si>
    <t>KC35011</t>
  </si>
  <si>
    <t>KC35012</t>
  </si>
  <si>
    <t>Cow Pie Crimps</t>
  </si>
  <si>
    <t>KC18001</t>
  </si>
  <si>
    <t>Cobbles</t>
  </si>
  <si>
    <t>Fat Rolls</t>
  </si>
  <si>
    <t>Erosion Slopers</t>
  </si>
  <si>
    <t>KC15001</t>
  </si>
  <si>
    <t>KC15002</t>
  </si>
  <si>
    <t>KC15003</t>
  </si>
  <si>
    <t>Dragon Balls</t>
  </si>
  <si>
    <t>KC23001</t>
  </si>
  <si>
    <t>KC23002</t>
  </si>
  <si>
    <t>KC23003</t>
  </si>
  <si>
    <t>KC23004</t>
  </si>
  <si>
    <t>KC23005</t>
  </si>
  <si>
    <t>KC23006</t>
  </si>
  <si>
    <t>KC23007</t>
  </si>
  <si>
    <t>KC23008</t>
  </si>
  <si>
    <t>Contours</t>
  </si>
  <si>
    <t>KC30001</t>
  </si>
  <si>
    <t>KC30002</t>
  </si>
  <si>
    <t>KC30003</t>
  </si>
  <si>
    <t>KC30004</t>
  </si>
  <si>
    <t>KC30005</t>
  </si>
  <si>
    <t>KC30006</t>
  </si>
  <si>
    <t>KC30007</t>
  </si>
  <si>
    <t>Pock Rocks</t>
  </si>
  <si>
    <t>KC33001</t>
  </si>
  <si>
    <t>KC33002</t>
  </si>
  <si>
    <t>KC33003</t>
  </si>
  <si>
    <t>KC33004</t>
  </si>
  <si>
    <t>KC33005</t>
  </si>
  <si>
    <t>KC33006</t>
  </si>
  <si>
    <t>KC33007</t>
  </si>
  <si>
    <t>KC33008</t>
  </si>
  <si>
    <t>Huecos - Sloper</t>
  </si>
  <si>
    <t>KC24001</t>
  </si>
  <si>
    <t>Huecos - Jug</t>
  </si>
  <si>
    <t>KC24002</t>
  </si>
  <si>
    <t>KC24003</t>
  </si>
  <si>
    <t>Cow Pies</t>
  </si>
  <si>
    <t>Fractals</t>
  </si>
  <si>
    <t>KC37001</t>
  </si>
  <si>
    <t>KC37002</t>
  </si>
  <si>
    <t>KC37003</t>
  </si>
  <si>
    <t>KC37004</t>
  </si>
  <si>
    <t>KC37005</t>
  </si>
  <si>
    <t>KC37006</t>
  </si>
  <si>
    <t>KC37007</t>
  </si>
  <si>
    <t>KC37008</t>
  </si>
  <si>
    <t>KC37009</t>
  </si>
  <si>
    <t>Tunnel Limestone</t>
  </si>
  <si>
    <t>KC36001</t>
  </si>
  <si>
    <t>KC36002</t>
  </si>
  <si>
    <t>KC36003</t>
  </si>
  <si>
    <t>KC36004</t>
  </si>
  <si>
    <t>Large#2</t>
  </si>
  <si>
    <t>KC36005</t>
  </si>
  <si>
    <t>KC36006</t>
  </si>
  <si>
    <t>KC36007</t>
  </si>
  <si>
    <t>KC36008</t>
  </si>
  <si>
    <t>KC36009</t>
  </si>
  <si>
    <t>KC36010</t>
  </si>
  <si>
    <t>Home Wall Pack</t>
  </si>
  <si>
    <t>KC4002, KC11002, KC21004, KC23002, KC25001, KC29002</t>
  </si>
  <si>
    <t>Different Sizes</t>
  </si>
  <si>
    <t>Foot Pack</t>
  </si>
  <si>
    <t>KC1001, KC2001, KC,5001, KC11001, KC 16001, KC8001, KC23001, KC29001</t>
  </si>
  <si>
    <t>Gym Pack</t>
  </si>
  <si>
    <t>KC1001, KC3001, KC4002, KC6001, KC11002, KC12001, KC16002, KC17001, KC21001, KC21004, KC23002, KC25001</t>
  </si>
  <si>
    <t>Jug Pack</t>
  </si>
  <si>
    <t>KC3001, KC3002, KC6001, KC11003, KC11004, KC19002, KC21004, KC21005</t>
  </si>
  <si>
    <t>KC03001</t>
  </si>
  <si>
    <t>KC03002</t>
  </si>
  <si>
    <t>KC03003</t>
  </si>
  <si>
    <t>KC03006</t>
  </si>
  <si>
    <t>KC07001</t>
  </si>
  <si>
    <t>KC07002</t>
  </si>
  <si>
    <t>KC07003</t>
  </si>
  <si>
    <t>KC06001</t>
  </si>
  <si>
    <t>KC06002</t>
  </si>
  <si>
    <t>KC06003</t>
  </si>
  <si>
    <t>KC04001</t>
  </si>
  <si>
    <t>KC04002</t>
  </si>
  <si>
    <t>KC04003</t>
  </si>
  <si>
    <t>KC04004</t>
  </si>
  <si>
    <t>KC04005</t>
  </si>
  <si>
    <t>KC04006</t>
  </si>
  <si>
    <t>KC04007</t>
  </si>
  <si>
    <t>KC01001</t>
  </si>
  <si>
    <t>KC01002</t>
  </si>
  <si>
    <t>KC01003</t>
  </si>
  <si>
    <t>KC01004</t>
  </si>
  <si>
    <t>KC01005</t>
  </si>
  <si>
    <t>KC01006</t>
  </si>
  <si>
    <t>KC01007</t>
  </si>
  <si>
    <t>KC01008</t>
  </si>
  <si>
    <t>KC02001</t>
  </si>
  <si>
    <t>KC02002</t>
  </si>
  <si>
    <t>KC02003</t>
  </si>
  <si>
    <t>KC02004</t>
  </si>
  <si>
    <t>KC02005</t>
  </si>
  <si>
    <t>KC05001</t>
  </si>
  <si>
    <t>KC05002</t>
  </si>
  <si>
    <t>KC05003</t>
  </si>
  <si>
    <t>KC05004</t>
  </si>
  <si>
    <t>KC05005</t>
  </si>
  <si>
    <t>KC05006</t>
  </si>
  <si>
    <t>JUGS</t>
  </si>
  <si>
    <t>Payment Information</t>
  </si>
  <si>
    <t>Special Comments or Notes Leave Here</t>
  </si>
  <si>
    <t>Name:</t>
  </si>
  <si>
    <t>Kingdom Climbing LLC</t>
  </si>
  <si>
    <t>Holds #</t>
  </si>
  <si>
    <t>S&amp;H - US Only</t>
  </si>
  <si>
    <t>Street:</t>
  </si>
  <si>
    <t>Color Charges</t>
  </si>
  <si>
    <t>City:</t>
  </si>
  <si>
    <t>Total USD</t>
  </si>
  <si>
    <t>Please Note:</t>
  </si>
  <si>
    <t>Email:</t>
  </si>
  <si>
    <t>Phone:</t>
  </si>
  <si>
    <t>Country:</t>
  </si>
  <si>
    <t>Wire Information:</t>
  </si>
  <si>
    <t>We accept payments through the following formats:</t>
  </si>
  <si>
    <t>(Visa/MasterCard/Discovery/Check/Wire)</t>
  </si>
  <si>
    <t>Beneficiary: Kingdom Climbing LLC</t>
  </si>
  <si>
    <t>Beneficiary Bank: JPMORGAN CHASE BANK, N.A.</t>
  </si>
  <si>
    <t xml:space="preserve">Name: </t>
  </si>
  <si>
    <t>Account Number : 201982217</t>
  </si>
  <si>
    <t>CC#:</t>
  </si>
  <si>
    <t>Swift/BIC: CHASUS33</t>
  </si>
  <si>
    <t>Routing Number: 322271627</t>
  </si>
  <si>
    <t>Standard</t>
  </si>
  <si>
    <t>Standard Natural</t>
  </si>
  <si>
    <t>Day Glow</t>
  </si>
  <si>
    <t>Extended colors</t>
  </si>
  <si>
    <t>(15-12) Yellow</t>
  </si>
  <si>
    <t>(14-04) Sedona</t>
  </si>
  <si>
    <t>(15-09) Yellow</t>
  </si>
  <si>
    <t>(12-01) White</t>
  </si>
  <si>
    <t>(16-08 B Green</t>
  </si>
  <si>
    <t>(14-01) Orange</t>
  </si>
  <si>
    <t>(11-17) Brown</t>
  </si>
  <si>
    <t>(14-11) Orange</t>
  </si>
  <si>
    <t>(18-12) Light Gray</t>
  </si>
  <si>
    <t>(17-18) L Purple</t>
  </si>
  <si>
    <t>(11-26) Bright Pink</t>
  </si>
  <si>
    <t>(15-06) Dune</t>
  </si>
  <si>
    <t>(11-25) Pink</t>
  </si>
  <si>
    <t>(11-11) D Brown</t>
  </si>
  <si>
    <t>(17-16) Purple</t>
  </si>
  <si>
    <t>(11-20) Flat Pink</t>
  </si>
  <si>
    <t>(15-14) Tan</t>
  </si>
  <si>
    <t>(13-18) Blue</t>
  </si>
  <si>
    <t>(11-30)L Brown</t>
  </si>
  <si>
    <t>5% Charge To Each Set W These</t>
  </si>
  <si>
    <t>(11-12) Red</t>
  </si>
  <si>
    <t>(18-09) Gray</t>
  </si>
  <si>
    <t>(16-18) Green</t>
  </si>
  <si>
    <t>(11-09) Sandstone</t>
  </si>
  <si>
    <t>(11-01) Dark Red</t>
  </si>
  <si>
    <t>(18-03) Dark Gray</t>
  </si>
  <si>
    <t>(06-06) Dark G</t>
  </si>
  <si>
    <t>(14-06) Mellon</t>
  </si>
  <si>
    <t>(16-09) Lime Green</t>
  </si>
  <si>
    <t>(18-01) Black</t>
  </si>
  <si>
    <t>(11-24) Red</t>
  </si>
  <si>
    <t>(16-16) Green</t>
  </si>
  <si>
    <t>(16-13) D Green</t>
  </si>
  <si>
    <t>(13-15) Turquoise</t>
  </si>
  <si>
    <t>(13-01) Blue</t>
  </si>
  <si>
    <t>(13-14) Dark Blue</t>
  </si>
  <si>
    <t>(07-13) Bright Purple</t>
  </si>
  <si>
    <t>(15-01) Yellow</t>
  </si>
  <si>
    <t>PINCHES</t>
  </si>
  <si>
    <t>SLOPERS</t>
  </si>
  <si>
    <t>EDGES</t>
  </si>
  <si>
    <t>UNIQUE</t>
  </si>
  <si>
    <t>POCKETS</t>
  </si>
  <si>
    <t>All Plates</t>
  </si>
  <si>
    <t>All Grappling Hooks</t>
  </si>
  <si>
    <t>All Chubby Jugs</t>
  </si>
  <si>
    <t>All Erosions</t>
  </si>
  <si>
    <t>All ChickenHeads</t>
  </si>
  <si>
    <t>All Tugs</t>
  </si>
  <si>
    <t>All Lugs</t>
  </si>
  <si>
    <t>All Jousting Jugs</t>
  </si>
  <si>
    <t>Jousting Jugs</t>
  </si>
  <si>
    <t>All Cobbles</t>
  </si>
  <si>
    <t>All Fat Rolls</t>
  </si>
  <si>
    <t>All Erosion Slopers</t>
  </si>
  <si>
    <t>All Dragon Balls</t>
  </si>
  <si>
    <t>All Contours</t>
  </si>
  <si>
    <t>All Pock Rocks</t>
  </si>
  <si>
    <t>All Huecos</t>
  </si>
  <si>
    <t>All Butcher Blocks</t>
  </si>
  <si>
    <t>All Love Handles</t>
  </si>
  <si>
    <t>All Finisters</t>
  </si>
  <si>
    <t>All Hatchet Wacks</t>
  </si>
  <si>
    <t>All Voids</t>
  </si>
  <si>
    <t>All Frog Lips</t>
  </si>
  <si>
    <t>All Bug Eyes</t>
  </si>
  <si>
    <t>All Granites</t>
  </si>
  <si>
    <t>All Wafers</t>
  </si>
  <si>
    <t>All Fragments</t>
  </si>
  <si>
    <t>All Rok Bloks</t>
  </si>
  <si>
    <t>All Cow Pies</t>
  </si>
  <si>
    <t>All Fractals</t>
  </si>
  <si>
    <t>PO Number #</t>
  </si>
  <si>
    <t>Office Use Only</t>
  </si>
  <si>
    <t>Call or Text - (714) 365-0514</t>
  </si>
  <si>
    <t>Ask For Louie Anderson Our Friendly Sales Rep</t>
  </si>
  <si>
    <t xml:space="preserve"> (ex. 15-12, 14-01, Etc.)</t>
  </si>
  <si>
    <t>Quantity of Other Color Sets</t>
  </si>
  <si>
    <t>All Imprints</t>
  </si>
  <si>
    <t>X-Large # 2</t>
  </si>
  <si>
    <t>CA Sales Tax</t>
  </si>
  <si>
    <t>Gym Price Sheet</t>
  </si>
  <si>
    <t>www.kingdomclimbing.com</t>
  </si>
  <si>
    <t>The Slots</t>
  </si>
  <si>
    <t>Buy The Slots</t>
  </si>
  <si>
    <t>KC38001</t>
  </si>
  <si>
    <t>KC38002</t>
  </si>
  <si>
    <t>KC38003</t>
  </si>
  <si>
    <t>KC38006</t>
  </si>
  <si>
    <t>KC38007</t>
  </si>
  <si>
    <t>KC38008</t>
  </si>
  <si>
    <t>Pounds</t>
  </si>
  <si>
    <t>New Rates</t>
  </si>
  <si>
    <t>$ Color Sets</t>
  </si>
  <si>
    <t>St &amp; Zip:</t>
  </si>
  <si>
    <t>Huecos - B.A.H.</t>
  </si>
  <si>
    <t>KC40001</t>
  </si>
  <si>
    <t>KC40002</t>
  </si>
  <si>
    <t>KC40003</t>
  </si>
  <si>
    <t>KC40004</t>
  </si>
  <si>
    <t>KC40005</t>
  </si>
  <si>
    <t>KC40006</t>
  </si>
  <si>
    <t>KC40007</t>
  </si>
  <si>
    <t>5% Extra Charge</t>
  </si>
  <si>
    <t>Choose Quantity of Each Color</t>
  </si>
  <si>
    <t>KC40008</t>
  </si>
  <si>
    <t>KC40009</t>
  </si>
  <si>
    <t>KC40010</t>
  </si>
  <si>
    <t>KC40011</t>
  </si>
  <si>
    <t>X - Small</t>
  </si>
  <si>
    <t>XX - Small</t>
  </si>
  <si>
    <t>X - Large</t>
  </si>
  <si>
    <t>Emporer</t>
  </si>
  <si>
    <t>louieanderson@live.com</t>
  </si>
  <si>
    <t>KC03001,KC03002,KC03003,KC03006</t>
  </si>
  <si>
    <t>All</t>
  </si>
  <si>
    <t>KC07001,KC07002,KC07003</t>
  </si>
  <si>
    <t>KC06001,KC06002,KC06003</t>
  </si>
  <si>
    <t>KC11001,KC11002,KC11003,KC11004,KC11005,KC11006,KC11007,KC11008</t>
  </si>
  <si>
    <t>KC19001,KC19002,KC19003,KC19004,KC19005,KC19006,KC19007,KC19008</t>
  </si>
  <si>
    <t>KC21001,KC21002,KC21003,KC21004,KC21005</t>
  </si>
  <si>
    <t>KC32001,KC32002,KC32003,KC32004,KC32005,KC32006,KC32007,KC32008</t>
  </si>
  <si>
    <t>KC40001,KC40002,KC40003,KC40004,KC40005,KC40006,KC40007,KC40008,KC40009,KC40010,KC40011</t>
  </si>
  <si>
    <t>KC13001,KC13002,KC13003,KC13004</t>
  </si>
  <si>
    <t>KC31001,KC31002,KC31003,KC31004,KC31005,KC31006,KC31007</t>
  </si>
  <si>
    <t>KC20001,KC20002,KC20003,KC20004,KC20005,KC20006</t>
  </si>
  <si>
    <t>KC34001,KC34002,KC34003,KC34004,KC34005,KC34006,KC34007</t>
  </si>
  <si>
    <t>KC04001,KC04002,KC04003,KC04004,KC04005,KC04006,KC04007</t>
  </si>
  <si>
    <t>KC14001,KC14002</t>
  </si>
  <si>
    <t>KC16001,KC16002,KC16003,KC16004,KC16005,KC16006,KC16007,KC16008</t>
  </si>
  <si>
    <t>KC29001,KC29002,KC29003,KC29004,KC29005,KC29006,KC29007,KC29008</t>
  </si>
  <si>
    <t>KC17001,KC17002,KC17003,KC17004,KC17005,KC17006,KC17007,KC17008</t>
  </si>
  <si>
    <t>KC35001,KC35002,KC35003,KC35004,KC35005,KC35006,KC35007,KC35008,KC35009,KC35010,KC35011,KC35012</t>
  </si>
  <si>
    <t>KC01001,KC01002,KC01003,KC01004,KC01005,KC01006,KC01007,KC01008</t>
  </si>
  <si>
    <t>KC02001,KC02002,KC02003,KC02004,KC02005</t>
  </si>
  <si>
    <t>KC15001,KC15002,KC15003</t>
  </si>
  <si>
    <t>KC23001,KC23002,KC23003,KC23004,KC23005,KC23006,KC23007,KC23008</t>
  </si>
  <si>
    <t>KC30001,KC30002,KC30003,KC30004,KC30005,KC30006,KC30007</t>
  </si>
  <si>
    <t>KC33001,KC33002,KC33003,KC33004,KC33005,KC33006,KC33007,KC33008</t>
  </si>
  <si>
    <t>KC24001,KC24002,KC24003</t>
  </si>
  <si>
    <t>KC05001,KC05002,KC05003,KC05004,KC05005,KC05006</t>
  </si>
  <si>
    <t>KC37001,KC37002,KC37003,KC37004,KC37005,KC37006,KC37007,KC37008,KC37009,KC37010</t>
  </si>
  <si>
    <t>KC37010</t>
  </si>
  <si>
    <t>KC36001,KC36002,KC36003,KC36004,KC36005,KC36006,KC36007,KC36008,KC36009,KC36010</t>
  </si>
  <si>
    <t>KC25001,KC25002,KC25003,KC25004,KC25005,KC25006,KC25007</t>
  </si>
  <si>
    <t>KC38001,KC38002,KC38003,KC38006,KC38007,KC38008</t>
  </si>
  <si>
    <t>True Tufa</t>
  </si>
  <si>
    <t>All True Tufa</t>
  </si>
  <si>
    <t>Extra Large</t>
  </si>
  <si>
    <t>KC39001</t>
  </si>
  <si>
    <t>KC39002</t>
  </si>
  <si>
    <t>KC39003</t>
  </si>
  <si>
    <t>KC39004</t>
  </si>
  <si>
    <t>KC39005</t>
  </si>
  <si>
    <t>KC39006</t>
  </si>
  <si>
    <t>KC39007</t>
  </si>
  <si>
    <t>KC39008</t>
  </si>
  <si>
    <t>KC39009</t>
  </si>
  <si>
    <t>KC39010</t>
  </si>
  <si>
    <t>KC39011</t>
  </si>
  <si>
    <t>KC39014</t>
  </si>
  <si>
    <t>KC39001,KC39002,KC39003,KC39004,KC39005,KC39007,KC39009,KC39011,KC39014</t>
  </si>
  <si>
    <t>True Tufa Drips</t>
  </si>
  <si>
    <t>KC39012</t>
  </si>
  <si>
    <t>All True Tufa Drips</t>
  </si>
  <si>
    <t>KC39006,KC39008,KC39010,KC39012,KC39014</t>
  </si>
  <si>
    <t>1.5"</t>
  </si>
  <si>
    <t>2"</t>
  </si>
  <si>
    <t>2.5"</t>
  </si>
  <si>
    <t>3"</t>
  </si>
  <si>
    <t>3.5"</t>
  </si>
  <si>
    <t>4"</t>
  </si>
  <si>
    <t>4.5"</t>
  </si>
  <si>
    <t>5"</t>
  </si>
  <si>
    <t>6"</t>
  </si>
  <si>
    <t>6.5</t>
  </si>
  <si>
    <t>7</t>
  </si>
  <si>
    <t>8"</t>
  </si>
  <si>
    <t>9"</t>
  </si>
  <si>
    <t>FH 1.5"</t>
  </si>
  <si>
    <t>FH 2"</t>
  </si>
  <si>
    <t>12"</t>
  </si>
  <si>
    <t>KC28001,KC28002</t>
  </si>
  <si>
    <t>Cost</t>
  </si>
  <si>
    <t>6.5"</t>
  </si>
  <si>
    <t>7"</t>
  </si>
  <si>
    <t>Optional Cost</t>
  </si>
  <si>
    <t>Westlake Village, CA- 91362</t>
  </si>
  <si>
    <t>Bank Address: 3960 E. Thousand Oaks Blvd</t>
  </si>
  <si>
    <t>Optional Bolts</t>
  </si>
  <si>
    <t>*Shipping amounts are estimated and are subject to change!</t>
  </si>
  <si>
    <t>*Orders over $4,000 USD and International Orders need shipping quote</t>
  </si>
  <si>
    <t>*Bolts are included in retail orders only</t>
  </si>
  <si>
    <t>*Stainless Steel must be requested</t>
  </si>
  <si>
    <t>Order Summary</t>
  </si>
  <si>
    <t>3 Digit #:</t>
  </si>
  <si>
    <t>Holds</t>
  </si>
  <si>
    <t xml:space="preserve">    Exp.:              </t>
  </si>
  <si>
    <t>Extra Hold Discount - 1% off for every $1000 you spend up to 5% off maximum!</t>
  </si>
  <si>
    <t>Extra Hold Discount</t>
  </si>
  <si>
    <t>CA Only</t>
  </si>
  <si>
    <t>Hold Counter</t>
  </si>
  <si>
    <t>Sets #</t>
  </si>
  <si>
    <t xml:space="preserve">Bolts Are Not Included </t>
  </si>
  <si>
    <t>Our Mailing Address:</t>
  </si>
  <si>
    <t>Wafers 2.0</t>
  </si>
  <si>
    <t>All Wafers 2.0</t>
  </si>
  <si>
    <t>Princess #2</t>
  </si>
  <si>
    <t>KC29009</t>
  </si>
  <si>
    <t>KC29010</t>
  </si>
  <si>
    <t>KC29011</t>
  </si>
  <si>
    <t>KC29012</t>
  </si>
  <si>
    <t>KC29013</t>
  </si>
  <si>
    <t>KC29014</t>
  </si>
  <si>
    <t>KC29015</t>
  </si>
  <si>
    <t>KC29009,KC29010,KC29011,KC29012,KC29013,KC29014,KC29015</t>
  </si>
  <si>
    <t>Sml</t>
  </si>
  <si>
    <t>SCREW ON VOLUMES</t>
  </si>
  <si>
    <t>STARTER PACKS</t>
  </si>
  <si>
    <t>Contours Volume</t>
  </si>
  <si>
    <t>Finisters Volume</t>
  </si>
  <si>
    <t>All Finisters Volume</t>
  </si>
  <si>
    <t>U.S.A. Lower 48</t>
  </si>
  <si>
    <t>Bolt List</t>
  </si>
  <si>
    <t>All Slots</t>
  </si>
  <si>
    <t>All Avalanches</t>
  </si>
  <si>
    <t>KC41001</t>
  </si>
  <si>
    <t>KC41002</t>
  </si>
  <si>
    <t>KC41003</t>
  </si>
  <si>
    <t>KC41004</t>
  </si>
  <si>
    <t>KC41005</t>
  </si>
  <si>
    <t>KC41006</t>
  </si>
  <si>
    <t>KC41007</t>
  </si>
  <si>
    <t>KC41008</t>
  </si>
  <si>
    <t>KC41001,KC41002,KC41003,KC41004,KC41005,KC41006,KC41007,KC41008</t>
  </si>
  <si>
    <t>Avalanches</t>
  </si>
  <si>
    <t>Flanges</t>
  </si>
  <si>
    <t>All Flanges</t>
  </si>
  <si>
    <t>KC42001</t>
  </si>
  <si>
    <t>KC42002</t>
  </si>
  <si>
    <t>KC42003</t>
  </si>
  <si>
    <t>KC42004</t>
  </si>
  <si>
    <t>KC42005</t>
  </si>
  <si>
    <t>KC42006</t>
  </si>
  <si>
    <t>KC42007</t>
  </si>
  <si>
    <t>KC42001,KC42002,KC42003,KC42004,KC42005,KC42006,KC42007,KC42008</t>
  </si>
  <si>
    <t>Geo Jugs</t>
  </si>
  <si>
    <t>All Geo Jugs</t>
  </si>
  <si>
    <t>KC43001</t>
  </si>
  <si>
    <t>KC43002</t>
  </si>
  <si>
    <t>KC43003</t>
  </si>
  <si>
    <t>KC43004</t>
  </si>
  <si>
    <t>KC43005</t>
  </si>
  <si>
    <t>KC43006</t>
  </si>
  <si>
    <t>KC43007</t>
  </si>
  <si>
    <t>KC43001,KC43002,KC43003,KC43004,KC43005,KC43006,KC43007</t>
  </si>
  <si>
    <t>Shield Crimps</t>
  </si>
  <si>
    <t>KC44001</t>
  </si>
  <si>
    <t>KC44002</t>
  </si>
  <si>
    <t>KC44001,KC44002</t>
  </si>
  <si>
    <t>All Shield Crimps</t>
  </si>
  <si>
    <t>True Tufa System</t>
  </si>
  <si>
    <t>Full System + extra end cap</t>
  </si>
  <si>
    <t>End Cap 1</t>
  </si>
  <si>
    <t>End Cap 2</t>
  </si>
  <si>
    <t>Straight</t>
  </si>
  <si>
    <t>Incut</t>
  </si>
  <si>
    <t>Slopey</t>
  </si>
  <si>
    <t>Curve</t>
  </si>
  <si>
    <t>"Y"</t>
  </si>
  <si>
    <t>All + extra end</t>
  </si>
  <si>
    <t>KC-Tuf-01</t>
  </si>
  <si>
    <t>KC-Tuf-02</t>
  </si>
  <si>
    <t>KC-Tuf-03</t>
  </si>
  <si>
    <t>KC-Tuf-04</t>
  </si>
  <si>
    <t>KC-Tuf-05</t>
  </si>
  <si>
    <t>KC-Tuf-06</t>
  </si>
  <si>
    <t>KC-Tuf-07</t>
  </si>
  <si>
    <t>All + end cap</t>
  </si>
  <si>
    <t>Business Information</t>
  </si>
  <si>
    <t>Billing Information</t>
  </si>
  <si>
    <t>Shipping Information</t>
  </si>
  <si>
    <t>Company:</t>
  </si>
  <si>
    <t xml:space="preserve">  Attention:</t>
  </si>
  <si>
    <t>State/Province:</t>
  </si>
  <si>
    <t>Suite:</t>
  </si>
  <si>
    <t>Zip Code:</t>
  </si>
  <si>
    <t>KC-Fin-01</t>
  </si>
  <si>
    <t>KC-Fin-02</t>
  </si>
  <si>
    <t>KC-Fin-03</t>
  </si>
  <si>
    <t>KC-Fin-04</t>
  </si>
  <si>
    <t>KC-Fin-05</t>
  </si>
  <si>
    <t>KC-Fin-06</t>
  </si>
  <si>
    <t>Giant</t>
  </si>
  <si>
    <t>Jumbo</t>
  </si>
  <si>
    <t>Collosal</t>
  </si>
  <si>
    <t>KC-Con-01</t>
  </si>
  <si>
    <t>KC-Con-02</t>
  </si>
  <si>
    <t>KC-Con-03</t>
  </si>
  <si>
    <t>KC-Con-04</t>
  </si>
  <si>
    <t>KC-Con-05</t>
  </si>
  <si>
    <t>KC-Con-06</t>
  </si>
  <si>
    <t>ALL</t>
  </si>
  <si>
    <t>Roman Pinches</t>
  </si>
  <si>
    <t>All Roman Pinches</t>
  </si>
  <si>
    <t>KC46001</t>
  </si>
  <si>
    <t>KC46002</t>
  </si>
  <si>
    <t>KC46003</t>
  </si>
  <si>
    <t>KC46004</t>
  </si>
  <si>
    <t>KC46005</t>
  </si>
  <si>
    <t>KC46006</t>
  </si>
  <si>
    <t>KC46007</t>
  </si>
  <si>
    <t>Flint Stones</t>
  </si>
  <si>
    <t>All Flint Stones</t>
  </si>
  <si>
    <t>KC47001</t>
  </si>
  <si>
    <t>KC47002</t>
  </si>
  <si>
    <t>KC47003</t>
  </si>
  <si>
    <t>KC47004</t>
  </si>
  <si>
    <t>KC47005</t>
  </si>
  <si>
    <t>KC47006</t>
  </si>
  <si>
    <t>KC47007</t>
  </si>
  <si>
    <t>NEW 2018</t>
  </si>
  <si>
    <t>1830 Gallop Ct</t>
  </si>
  <si>
    <t>Simi Valley</t>
  </si>
  <si>
    <t>CA, 93065</t>
  </si>
  <si>
    <t>2 Bright Yellow</t>
  </si>
  <si>
    <t>5 Traffic Red</t>
  </si>
  <si>
    <t>7 Sky Blue</t>
  </si>
  <si>
    <t>10 Jet Black</t>
  </si>
  <si>
    <t>11 Fluo Orange</t>
  </si>
  <si>
    <t>12 Fluo Green</t>
  </si>
  <si>
    <t>13 Fluo Pink</t>
  </si>
  <si>
    <t>16 Signal Violet</t>
  </si>
  <si>
    <t>Other Colors: 69,76,77,78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</si>
</sst>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#,##0.000"/>
    <numFmt numFmtId="165" formatCode="&quot;$&quot;#,##0.00"/>
    <numFmt numFmtId="166" formatCode="_([$€-2]\ * #,##0.00_);_([$€-2]\ * \(#,##0.00\);_([$€-2]\ * &quot;-&quot;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2"/>
      <color theme="1"/>
      <name val="Myriad Pro"/>
      <family val="2"/>
    </font>
    <font>
      <sz val="12"/>
      <color theme="0"/>
      <name val="Myriad Pro"/>
      <family val="2"/>
    </font>
    <font>
      <b/>
      <sz val="12"/>
      <color theme="1"/>
      <name val="Myriad Pro"/>
      <family val="2"/>
    </font>
    <font>
      <sz val="12"/>
      <name val="Myriad Pro"/>
      <family val="2"/>
    </font>
    <font>
      <u/>
      <sz val="11"/>
      <color theme="10"/>
      <name val="Calibri"/>
      <family val="2"/>
      <scheme val="minor"/>
    </font>
    <font>
      <b/>
      <sz val="16"/>
      <name val="Myriad Pro"/>
      <family val="2"/>
    </font>
    <font>
      <b/>
      <sz val="12"/>
      <name val="Myriad Pro"/>
      <family val="2"/>
    </font>
    <font>
      <i/>
      <sz val="12"/>
      <color theme="1"/>
      <name val="Myriad Pro"/>
      <family val="2"/>
    </font>
    <font>
      <sz val="12"/>
      <color rgb="FFFF0000"/>
      <name val="Myriad Pro"/>
      <family val="2"/>
    </font>
    <font>
      <b/>
      <sz val="11"/>
      <color theme="1"/>
      <name val="Myriad Pro"/>
      <family val="2"/>
    </font>
    <font>
      <b/>
      <sz val="14"/>
      <color theme="1"/>
      <name val="Myriad Pro"/>
      <family val="2"/>
    </font>
    <font>
      <sz val="11"/>
      <name val="Myriad Pro"/>
      <family val="2"/>
    </font>
    <font>
      <b/>
      <sz val="11"/>
      <name val="Myriad Pro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Myriad Pro"/>
      <family val="2"/>
    </font>
    <font>
      <sz val="11"/>
      <color rgb="FFFF0000"/>
      <name val="Myriad Pro"/>
      <family val="2"/>
    </font>
    <font>
      <b/>
      <sz val="9"/>
      <color theme="1"/>
      <name val="Myriad Pro"/>
      <family val="2"/>
    </font>
    <font>
      <sz val="9"/>
      <color theme="1"/>
      <name val="Myriad Pro"/>
      <family val="2"/>
    </font>
    <font>
      <sz val="9"/>
      <color rgb="FF000000"/>
      <name val="Myriad Pro"/>
      <family val="2"/>
    </font>
    <font>
      <sz val="8"/>
      <color theme="1"/>
      <name val="Myriad Pro"/>
      <family val="2"/>
    </font>
    <font>
      <b/>
      <sz val="8"/>
      <color rgb="FFFF0000"/>
      <name val="Myriad Pro"/>
      <family val="2"/>
    </font>
    <font>
      <b/>
      <sz val="8"/>
      <color rgb="FF000000"/>
      <name val="Myriad Pro"/>
      <family val="2"/>
    </font>
    <font>
      <sz val="8"/>
      <color rgb="FF444444"/>
      <name val="Myriad Pro"/>
      <family val="2"/>
    </font>
    <font>
      <i/>
      <sz val="8"/>
      <color theme="1"/>
      <name val="Myriad Pro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Myriad Pro"/>
      <family val="2"/>
    </font>
    <font>
      <b/>
      <sz val="8"/>
      <name val="Open Sans"/>
      <family val="2"/>
    </font>
    <font>
      <sz val="16"/>
      <color theme="1"/>
      <name val="Myriad Pro"/>
      <family val="2"/>
    </font>
    <font>
      <b/>
      <sz val="14"/>
      <name val="Myriad Pro"/>
      <family val="2"/>
    </font>
    <font>
      <sz val="9"/>
      <color rgb="FF444444"/>
      <name val="Myriad Pro"/>
      <family val="2"/>
    </font>
    <font>
      <b/>
      <sz val="9"/>
      <color rgb="FFFF0000"/>
      <name val="Open Sans"/>
      <family val="2"/>
    </font>
    <font>
      <b/>
      <u/>
      <sz val="14"/>
      <color rgb="FFFF0000"/>
      <name val="Myriad Pro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2"/>
      <color indexed="8"/>
      <name val="Myriad Pro"/>
      <family val="2"/>
    </font>
    <font>
      <sz val="12"/>
      <color rgb="FF006100"/>
      <name val="Myriad Pro"/>
      <family val="2"/>
    </font>
    <font>
      <sz val="11"/>
      <color rgb="FF000000"/>
      <name val="Myriad Pro"/>
      <family val="2"/>
    </font>
    <font>
      <b/>
      <sz val="8"/>
      <color theme="1"/>
      <name val="Myriad Pro"/>
      <family val="2"/>
    </font>
    <font>
      <sz val="10"/>
      <color theme="1"/>
      <name val="Myriad Pro"/>
      <family val="2"/>
    </font>
    <font>
      <u/>
      <sz val="12"/>
      <color theme="10"/>
      <name val="Calibri"/>
      <family val="2"/>
      <scheme val="minor"/>
    </font>
    <font>
      <b/>
      <sz val="12"/>
      <color rgb="FFFF0000"/>
      <name val="Myriad Pro"/>
      <family val="2"/>
    </font>
    <font>
      <sz val="11"/>
      <color rgb="FFFF0000"/>
      <name val="Calibri"/>
      <family val="2"/>
      <scheme val="minor"/>
    </font>
    <font>
      <b/>
      <sz val="16"/>
      <color theme="1"/>
      <name val="Myriad Pro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Myriad Pro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theme="0"/>
      <name val="Calibri"/>
      <family val="2"/>
      <scheme val="minor"/>
    </font>
    <font>
      <strike/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0840A"/>
        <bgColor indexed="64"/>
      </patternFill>
    </fill>
    <fill>
      <patternFill patternType="solid">
        <fgColor rgb="FFA7D971"/>
        <bgColor indexed="64"/>
      </patternFill>
    </fill>
    <fill>
      <patternFill patternType="solid">
        <fgColor rgb="FFFF5509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C5BCD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EBE5E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58267E"/>
        <bgColor indexed="64"/>
      </patternFill>
    </fill>
    <fill>
      <patternFill patternType="solid">
        <fgColor rgb="FFFF5DD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736D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15B07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863D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B7B36"/>
        <bgColor indexed="64"/>
      </patternFill>
    </fill>
    <fill>
      <patternFill patternType="solid">
        <fgColor rgb="FF005C2A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3246F"/>
        <bgColor indexed="64"/>
      </patternFill>
    </fill>
    <fill>
      <patternFill patternType="solid">
        <fgColor rgb="FF6F009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FE73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38" fillId="41" borderId="0" applyNumberFormat="0" applyBorder="0" applyAlignment="0" applyProtection="0"/>
    <xf numFmtId="0" fontId="39" fillId="0" borderId="0"/>
  </cellStyleXfs>
  <cellXfs count="752">
    <xf numFmtId="0" fontId="0" fillId="0" borderId="0" xfId="0"/>
    <xf numFmtId="0" fontId="0" fillId="11" borderId="0" xfId="0" applyFill="1" applyBorder="1"/>
    <xf numFmtId="0" fontId="4" fillId="11" borderId="0" xfId="0" applyFont="1" applyFill="1" applyBorder="1" applyAlignment="1" applyProtection="1">
      <alignment horizontal="center"/>
    </xf>
    <xf numFmtId="0" fontId="4" fillId="11" borderId="0" xfId="0" applyFont="1" applyFill="1" applyBorder="1" applyAlignment="1" applyProtection="1">
      <alignment horizontal="center" vertical="center"/>
    </xf>
    <xf numFmtId="44" fontId="4" fillId="11" borderId="0" xfId="1" applyFont="1" applyFill="1" applyBorder="1" applyAlignment="1" applyProtection="1">
      <alignment horizontal="right" vertical="center"/>
    </xf>
    <xf numFmtId="0" fontId="3" fillId="11" borderId="0" xfId="0" applyFont="1" applyFill="1" applyBorder="1"/>
    <xf numFmtId="0" fontId="4" fillId="11" borderId="0" xfId="0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/>
    </xf>
    <xf numFmtId="0" fontId="3" fillId="11" borderId="0" xfId="0" applyFont="1" applyFill="1"/>
    <xf numFmtId="0" fontId="4" fillId="11" borderId="0" xfId="0" applyFont="1" applyFill="1" applyBorder="1" applyProtection="1">
      <protection locked="0"/>
    </xf>
    <xf numFmtId="0" fontId="4" fillId="11" borderId="0" xfId="0" applyFont="1" applyFill="1" applyProtection="1">
      <protection locked="0"/>
    </xf>
    <xf numFmtId="0" fontId="4" fillId="11" borderId="0" xfId="0" applyFont="1" applyFill="1"/>
    <xf numFmtId="0" fontId="12" fillId="11" borderId="0" xfId="0" applyFont="1" applyFill="1" applyBorder="1" applyProtection="1">
      <protection locked="0"/>
    </xf>
    <xf numFmtId="0" fontId="12" fillId="11" borderId="0" xfId="0" applyFont="1" applyFill="1" applyProtection="1">
      <protection locked="0"/>
    </xf>
    <xf numFmtId="49" fontId="4" fillId="11" borderId="0" xfId="0" applyNumberFormat="1" applyFont="1" applyFill="1" applyBorder="1" applyProtection="1">
      <protection locked="0"/>
    </xf>
    <xf numFmtId="49" fontId="4" fillId="11" borderId="0" xfId="0" applyNumberFormat="1" applyFont="1" applyFill="1" applyProtection="1">
      <protection locked="0"/>
    </xf>
    <xf numFmtId="0" fontId="4" fillId="15" borderId="35" xfId="0" applyFont="1" applyFill="1" applyBorder="1" applyProtection="1">
      <protection locked="0"/>
    </xf>
    <xf numFmtId="0" fontId="4" fillId="19" borderId="35" xfId="0" applyFont="1" applyFill="1" applyBorder="1" applyProtection="1">
      <protection locked="0"/>
    </xf>
    <xf numFmtId="0" fontId="4" fillId="23" borderId="35" xfId="0" applyFont="1" applyFill="1" applyBorder="1" applyProtection="1">
      <protection locked="0"/>
    </xf>
    <xf numFmtId="0" fontId="4" fillId="7" borderId="35" xfId="0" applyFont="1" applyFill="1" applyBorder="1" applyProtection="1">
      <protection locked="0"/>
    </xf>
    <xf numFmtId="0" fontId="4" fillId="29" borderId="35" xfId="0" applyFont="1" applyFill="1" applyBorder="1" applyProtection="1">
      <protection locked="0"/>
    </xf>
    <xf numFmtId="0" fontId="4" fillId="33" borderId="35" xfId="0" applyFont="1" applyFill="1" applyBorder="1" applyProtection="1">
      <protection locked="0"/>
    </xf>
    <xf numFmtId="0" fontId="4" fillId="34" borderId="35" xfId="0" applyFont="1" applyFill="1" applyBorder="1" applyProtection="1">
      <protection locked="0"/>
    </xf>
    <xf numFmtId="0" fontId="4" fillId="36" borderId="35" xfId="0" applyFont="1" applyFill="1" applyBorder="1" applyProtection="1">
      <protection locked="0"/>
    </xf>
    <xf numFmtId="0" fontId="4" fillId="37" borderId="35" xfId="0" applyFont="1" applyFill="1" applyBorder="1" applyProtection="1">
      <protection locked="0"/>
    </xf>
    <xf numFmtId="0" fontId="4" fillId="38" borderId="35" xfId="0" applyFont="1" applyFill="1" applyBorder="1" applyProtection="1">
      <protection locked="0"/>
    </xf>
    <xf numFmtId="0" fontId="4" fillId="39" borderId="4" xfId="0" applyFont="1" applyFill="1" applyBorder="1" applyProtection="1">
      <protection locked="0"/>
    </xf>
    <xf numFmtId="0" fontId="4" fillId="5" borderId="4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11" borderId="0" xfId="0" applyFill="1"/>
    <xf numFmtId="49" fontId="7" fillId="11" borderId="0" xfId="0" applyNumberFormat="1" applyFont="1" applyFill="1" applyBorder="1" applyAlignment="1" applyProtection="1">
      <alignment horizontal="center" vertical="center" wrapText="1"/>
    </xf>
    <xf numFmtId="0" fontId="4" fillId="11" borderId="11" xfId="0" applyFont="1" applyFill="1" applyBorder="1" applyAlignment="1" applyProtection="1">
      <alignment horizontal="center"/>
    </xf>
    <xf numFmtId="0" fontId="4" fillId="11" borderId="11" xfId="0" applyFont="1" applyFill="1" applyBorder="1" applyAlignment="1" applyProtection="1">
      <alignment horizontal="center" vertical="center"/>
    </xf>
    <xf numFmtId="44" fontId="4" fillId="11" borderId="11" xfId="1" applyFont="1" applyFill="1" applyBorder="1" applyAlignment="1" applyProtection="1">
      <alignment horizontal="right" vertical="center"/>
    </xf>
    <xf numFmtId="0" fontId="4" fillId="11" borderId="20" xfId="0" applyFont="1" applyFill="1" applyBorder="1" applyAlignment="1" applyProtection="1">
      <alignment horizontal="center" vertical="center"/>
    </xf>
    <xf numFmtId="44" fontId="4" fillId="11" borderId="20" xfId="1" applyFont="1" applyFill="1" applyBorder="1" applyAlignment="1" applyProtection="1">
      <alignment horizontal="right" vertical="center"/>
    </xf>
    <xf numFmtId="0" fontId="4" fillId="11" borderId="6" xfId="0" applyFont="1" applyFill="1" applyBorder="1" applyAlignment="1" applyProtection="1">
      <alignment horizontal="center"/>
    </xf>
    <xf numFmtId="0" fontId="4" fillId="11" borderId="6" xfId="0" applyFont="1" applyFill="1" applyBorder="1" applyAlignment="1" applyProtection="1">
      <alignment horizontal="center" vertical="center"/>
    </xf>
    <xf numFmtId="44" fontId="4" fillId="11" borderId="6" xfId="1" applyFont="1" applyFill="1" applyBorder="1" applyAlignment="1" applyProtection="1">
      <alignment horizontal="right" vertical="center"/>
    </xf>
    <xf numFmtId="0" fontId="4" fillId="11" borderId="20" xfId="0" applyFont="1" applyFill="1" applyBorder="1" applyAlignment="1" applyProtection="1">
      <alignment horizontal="center"/>
    </xf>
    <xf numFmtId="0" fontId="4" fillId="11" borderId="5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5" fillId="11" borderId="0" xfId="2" applyFont="1" applyFill="1"/>
    <xf numFmtId="0" fontId="7" fillId="11" borderId="0" xfId="0" applyFont="1" applyFill="1" applyProtection="1"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7" borderId="6" xfId="0" applyFont="1" applyFill="1" applyBorder="1" applyAlignment="1" applyProtection="1">
      <alignment horizontal="center" vertical="center"/>
      <protection locked="0"/>
    </xf>
    <xf numFmtId="0" fontId="4" fillId="27" borderId="6" xfId="0" applyFont="1" applyFill="1" applyBorder="1" applyAlignment="1" applyProtection="1">
      <alignment horizontal="center" vertical="center"/>
      <protection locked="0"/>
    </xf>
    <xf numFmtId="0" fontId="4" fillId="8" borderId="6" xfId="0" applyFont="1" applyFill="1" applyBorder="1" applyAlignment="1" applyProtection="1">
      <alignment horizontal="center" vertical="center"/>
      <protection locked="0"/>
    </xf>
    <xf numFmtId="0" fontId="5" fillId="11" borderId="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6" borderId="11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7" borderId="11" xfId="0" applyFont="1" applyFill="1" applyBorder="1" applyAlignment="1" applyProtection="1">
      <alignment horizontal="center" vertical="center"/>
      <protection locked="0"/>
    </xf>
    <xf numFmtId="0" fontId="4" fillId="27" borderId="11" xfId="0" applyFont="1" applyFill="1" applyBorder="1" applyAlignment="1" applyProtection="1">
      <alignment horizontal="center" vertical="center"/>
      <protection locked="0"/>
    </xf>
    <xf numFmtId="0" fontId="4" fillId="8" borderId="11" xfId="0" applyFont="1" applyFill="1" applyBorder="1" applyAlignment="1" applyProtection="1">
      <alignment horizontal="center" vertical="center"/>
      <protection locked="0"/>
    </xf>
    <xf numFmtId="0" fontId="4" fillId="11" borderId="0" xfId="0" applyFont="1" applyFill="1" applyBorder="1" applyAlignment="1" applyProtection="1">
      <alignment horizontal="center" vertical="center"/>
      <protection locked="0"/>
    </xf>
    <xf numFmtId="0" fontId="5" fillId="9" borderId="6" xfId="0" applyFont="1" applyFill="1" applyBorder="1" applyAlignment="1" applyProtection="1">
      <alignment horizontal="center" vertical="center"/>
      <protection locked="0"/>
    </xf>
    <xf numFmtId="0" fontId="5" fillId="10" borderId="6" xfId="0" applyFont="1" applyFill="1" applyBorder="1" applyAlignment="1" applyProtection="1">
      <alignment horizontal="center" vertical="center"/>
      <protection locked="0"/>
    </xf>
    <xf numFmtId="0" fontId="5" fillId="9" borderId="11" xfId="0" applyFont="1" applyFill="1" applyBorder="1" applyAlignment="1" applyProtection="1">
      <alignment horizontal="center" vertical="center"/>
      <protection locked="0"/>
    </xf>
    <xf numFmtId="0" fontId="5" fillId="10" borderId="11" xfId="0" applyFont="1" applyFill="1" applyBorder="1" applyAlignment="1" applyProtection="1">
      <alignment horizontal="center" vertical="center"/>
      <protection locked="0"/>
    </xf>
    <xf numFmtId="0" fontId="7" fillId="11" borderId="0" xfId="0" applyFont="1" applyFill="1" applyBorder="1" applyAlignment="1" applyProtection="1">
      <alignment horizontal="center" vertical="center"/>
      <protection locked="0"/>
    </xf>
    <xf numFmtId="0" fontId="7" fillId="11" borderId="7" xfId="0" applyFont="1" applyFill="1" applyBorder="1" applyAlignment="1" applyProtection="1">
      <alignment horizontal="center" vertical="center"/>
      <protection locked="0"/>
    </xf>
    <xf numFmtId="0" fontId="7" fillId="11" borderId="12" xfId="0" applyFont="1" applyFill="1" applyBorder="1" applyAlignment="1" applyProtection="1">
      <alignment horizontal="center" vertical="center"/>
      <protection locked="0"/>
    </xf>
    <xf numFmtId="0" fontId="7" fillId="11" borderId="18" xfId="0" applyFont="1" applyFill="1" applyBorder="1" applyAlignment="1" applyProtection="1">
      <alignment horizontal="center" vertical="center"/>
      <protection locked="0"/>
    </xf>
    <xf numFmtId="0" fontId="7" fillId="11" borderId="22" xfId="0" applyFont="1" applyFill="1" applyBorder="1" applyAlignment="1" applyProtection="1">
      <alignment horizontal="center" vertical="center"/>
      <protection locked="0"/>
    </xf>
    <xf numFmtId="0" fontId="7" fillId="11" borderId="48" xfId="0" applyFont="1" applyFill="1" applyBorder="1" applyAlignment="1" applyProtection="1">
      <alignment horizontal="center" vertical="center"/>
      <protection locked="0"/>
    </xf>
    <xf numFmtId="49" fontId="7" fillId="11" borderId="0" xfId="0" applyNumberFormat="1" applyFont="1" applyFill="1" applyProtection="1">
      <protection locked="0"/>
    </xf>
    <xf numFmtId="0" fontId="17" fillId="11" borderId="0" xfId="0" applyFont="1" applyFill="1"/>
    <xf numFmtId="0" fontId="18" fillId="11" borderId="0" xfId="0" applyFont="1" applyFill="1"/>
    <xf numFmtId="0" fontId="10" fillId="11" borderId="0" xfId="0" applyFont="1" applyFill="1" applyAlignment="1"/>
    <xf numFmtId="0" fontId="19" fillId="11" borderId="0" xfId="5" applyFont="1" applyFill="1" applyAlignment="1">
      <alignment vertical="center"/>
    </xf>
    <xf numFmtId="0" fontId="7" fillId="11" borderId="0" xfId="0" applyFont="1" applyFill="1"/>
    <xf numFmtId="0" fontId="4" fillId="11" borderId="0" xfId="0" applyFont="1" applyFill="1" applyBorder="1"/>
    <xf numFmtId="0" fontId="7" fillId="11" borderId="0" xfId="0" applyFont="1" applyFill="1" applyBorder="1"/>
    <xf numFmtId="0" fontId="17" fillId="0" borderId="0" xfId="0" applyFont="1"/>
    <xf numFmtId="0" fontId="17" fillId="11" borderId="0" xfId="0" applyFont="1" applyFill="1" applyBorder="1"/>
    <xf numFmtId="0" fontId="18" fillId="0" borderId="0" xfId="0" applyFont="1"/>
    <xf numFmtId="0" fontId="0" fillId="11" borderId="0" xfId="0" applyFill="1" applyAlignment="1">
      <alignment horizontal="center"/>
    </xf>
    <xf numFmtId="0" fontId="13" fillId="0" borderId="4" xfId="0" applyFont="1" applyBorder="1" applyAlignment="1">
      <alignment horizontal="center"/>
    </xf>
    <xf numFmtId="0" fontId="15" fillId="40" borderId="4" xfId="2" applyFont="1" applyFill="1" applyBorder="1" applyAlignment="1" applyProtection="1">
      <alignment horizontal="center" vertical="center"/>
      <protection locked="0"/>
    </xf>
    <xf numFmtId="0" fontId="20" fillId="11" borderId="33" xfId="0" applyFont="1" applyFill="1" applyBorder="1" applyAlignment="1">
      <alignment horizontal="center"/>
    </xf>
    <xf numFmtId="0" fontId="22" fillId="11" borderId="0" xfId="0" applyFont="1" applyFill="1" applyProtection="1">
      <protection locked="0"/>
    </xf>
    <xf numFmtId="0" fontId="22" fillId="11" borderId="0" xfId="0" applyFont="1" applyFill="1" applyBorder="1" applyProtection="1">
      <protection locked="0"/>
    </xf>
    <xf numFmtId="0" fontId="24" fillId="13" borderId="24" xfId="0" applyFont="1" applyFill="1" applyBorder="1" applyProtection="1">
      <protection locked="0"/>
    </xf>
    <xf numFmtId="0" fontId="24" fillId="11" borderId="43" xfId="0" applyFont="1" applyFill="1" applyBorder="1" applyProtection="1">
      <protection locked="0"/>
    </xf>
    <xf numFmtId="0" fontId="24" fillId="16" borderId="4" xfId="0" applyFont="1" applyFill="1" applyBorder="1" applyProtection="1">
      <protection locked="0"/>
    </xf>
    <xf numFmtId="0" fontId="24" fillId="20" borderId="4" xfId="0" applyFont="1" applyFill="1" applyBorder="1" applyProtection="1">
      <protection locked="0"/>
    </xf>
    <xf numFmtId="2" fontId="24" fillId="24" borderId="4" xfId="0" applyNumberFormat="1" applyFont="1" applyFill="1" applyBorder="1" applyProtection="1">
      <protection locked="0"/>
    </xf>
    <xf numFmtId="0" fontId="24" fillId="26" borderId="4" xfId="0" applyFont="1" applyFill="1" applyBorder="1" applyProtection="1">
      <protection locked="0"/>
    </xf>
    <xf numFmtId="0" fontId="24" fillId="30" borderId="4" xfId="0" applyFont="1" applyFill="1" applyBorder="1" applyProtection="1">
      <protection locked="0"/>
    </xf>
    <xf numFmtId="0" fontId="24" fillId="10" borderId="4" xfId="0" applyFont="1" applyFill="1" applyBorder="1" applyProtection="1">
      <protection locked="0"/>
    </xf>
    <xf numFmtId="0" fontId="24" fillId="11" borderId="38" xfId="0" applyFont="1" applyFill="1" applyBorder="1" applyProtection="1">
      <protection locked="0"/>
    </xf>
    <xf numFmtId="0" fontId="24" fillId="11" borderId="0" xfId="0" applyFont="1" applyFill="1" applyBorder="1" applyProtection="1">
      <protection locked="0"/>
    </xf>
    <xf numFmtId="0" fontId="24" fillId="11" borderId="42" xfId="0" applyFont="1" applyFill="1" applyBorder="1" applyProtection="1">
      <protection locked="0"/>
    </xf>
    <xf numFmtId="0" fontId="24" fillId="11" borderId="27" xfId="0" applyFont="1" applyFill="1" applyBorder="1" applyProtection="1">
      <protection locked="0"/>
    </xf>
    <xf numFmtId="0" fontId="24" fillId="5" borderId="4" xfId="0" applyFont="1" applyFill="1" applyBorder="1" applyProtection="1">
      <protection locked="0"/>
    </xf>
    <xf numFmtId="0" fontId="24" fillId="6" borderId="4" xfId="0" applyFont="1" applyFill="1" applyBorder="1" applyProtection="1">
      <protection locked="0"/>
    </xf>
    <xf numFmtId="0" fontId="24" fillId="4" borderId="4" xfId="0" applyFont="1" applyFill="1" applyBorder="1" applyProtection="1">
      <protection locked="0"/>
    </xf>
    <xf numFmtId="2" fontId="24" fillId="8" borderId="4" xfId="0" applyNumberFormat="1" applyFont="1" applyFill="1" applyBorder="1" applyProtection="1">
      <protection locked="0"/>
    </xf>
    <xf numFmtId="0" fontId="24" fillId="27" borderId="4" xfId="0" applyFont="1" applyFill="1" applyBorder="1" applyProtection="1">
      <protection locked="0"/>
    </xf>
    <xf numFmtId="0" fontId="24" fillId="31" borderId="4" xfId="0" applyFont="1" applyFill="1" applyBorder="1" applyProtection="1">
      <protection locked="0"/>
    </xf>
    <xf numFmtId="0" fontId="24" fillId="11" borderId="44" xfId="0" applyFont="1" applyFill="1" applyBorder="1" applyProtection="1">
      <protection locked="0"/>
    </xf>
    <xf numFmtId="0" fontId="24" fillId="0" borderId="24" xfId="0" applyFont="1" applyBorder="1" applyProtection="1">
      <protection locked="0"/>
    </xf>
    <xf numFmtId="0" fontId="24" fillId="14" borderId="24" xfId="0" applyFont="1" applyFill="1" applyBorder="1" applyProtection="1">
      <protection locked="0"/>
    </xf>
    <xf numFmtId="0" fontId="24" fillId="17" borderId="4" xfId="0" applyFont="1" applyFill="1" applyBorder="1" applyProtection="1">
      <protection locked="0"/>
    </xf>
    <xf numFmtId="0" fontId="24" fillId="18" borderId="4" xfId="0" applyFont="1" applyFill="1" applyBorder="1" applyProtection="1">
      <protection locked="0"/>
    </xf>
    <xf numFmtId="0" fontId="26" fillId="21" borderId="4" xfId="0" applyFont="1" applyFill="1" applyBorder="1" applyAlignment="1" applyProtection="1">
      <alignment vertical="center" wrapText="1"/>
      <protection locked="0"/>
    </xf>
    <xf numFmtId="0" fontId="26" fillId="22" borderId="4" xfId="0" applyFont="1" applyFill="1" applyBorder="1" applyAlignment="1" applyProtection="1">
      <alignment vertical="center" wrapText="1"/>
      <protection locked="0"/>
    </xf>
    <xf numFmtId="0" fontId="24" fillId="25" borderId="4" xfId="0" applyFont="1" applyFill="1" applyBorder="1" applyProtection="1">
      <protection locked="0"/>
    </xf>
    <xf numFmtId="0" fontId="24" fillId="28" borderId="4" xfId="0" applyFont="1" applyFill="1" applyBorder="1" applyProtection="1">
      <protection locked="0"/>
    </xf>
    <xf numFmtId="0" fontId="24" fillId="32" borderId="4" xfId="0" applyFont="1" applyFill="1" applyBorder="1" applyProtection="1">
      <protection locked="0"/>
    </xf>
    <xf numFmtId="0" fontId="28" fillId="7" borderId="4" xfId="0" applyFont="1" applyFill="1" applyBorder="1" applyProtection="1">
      <protection locked="0"/>
    </xf>
    <xf numFmtId="0" fontId="27" fillId="11" borderId="42" xfId="0" applyFont="1" applyFill="1" applyBorder="1" applyProtection="1">
      <protection locked="0"/>
    </xf>
    <xf numFmtId="0" fontId="24" fillId="35" borderId="4" xfId="0" applyFont="1" applyFill="1" applyBorder="1" applyProtection="1">
      <protection locked="0"/>
    </xf>
    <xf numFmtId="0" fontId="22" fillId="5" borderId="42" xfId="0" applyFont="1" applyFill="1" applyBorder="1" applyAlignment="1" applyProtection="1">
      <alignment horizontal="center"/>
      <protection locked="0"/>
    </xf>
    <xf numFmtId="0" fontId="29" fillId="11" borderId="0" xfId="0" applyFont="1" applyFill="1"/>
    <xf numFmtId="0" fontId="30" fillId="11" borderId="0" xfId="0" applyFont="1" applyFill="1"/>
    <xf numFmtId="0" fontId="4" fillId="0" borderId="0" xfId="0" applyFont="1" applyFill="1" applyBorder="1"/>
    <xf numFmtId="49" fontId="10" fillId="11" borderId="0" xfId="0" applyNumberFormat="1" applyFont="1" applyFill="1" applyBorder="1" applyAlignment="1" applyProtection="1">
      <alignment horizontal="center" vertical="center" wrapText="1"/>
    </xf>
    <xf numFmtId="49" fontId="6" fillId="11" borderId="0" xfId="0" applyNumberFormat="1" applyFont="1" applyFill="1" applyBorder="1" applyAlignment="1" applyProtection="1">
      <alignment horizontal="center" vertical="center" wrapText="1"/>
    </xf>
    <xf numFmtId="49" fontId="6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ill="1" applyBorder="1" applyAlignment="1">
      <alignment horizontal="center"/>
    </xf>
    <xf numFmtId="0" fontId="6" fillId="11" borderId="0" xfId="0" applyFont="1" applyFill="1" applyBorder="1" applyAlignment="1" applyProtection="1">
      <alignment horizontal="center" vertical="center"/>
    </xf>
    <xf numFmtId="0" fontId="6" fillId="11" borderId="0" xfId="0" applyFont="1" applyFill="1" applyBorder="1" applyAlignment="1" applyProtection="1">
      <alignment horizontal="center" vertical="center" wrapText="1"/>
    </xf>
    <xf numFmtId="49" fontId="31" fillId="11" borderId="0" xfId="0" applyNumberFormat="1" applyFont="1" applyFill="1" applyBorder="1" applyAlignment="1" applyProtection="1">
      <alignment horizontal="center" vertical="center" wrapText="1"/>
    </xf>
    <xf numFmtId="49" fontId="6" fillId="11" borderId="4" xfId="0" applyNumberFormat="1" applyFont="1" applyFill="1" applyBorder="1" applyAlignment="1" applyProtection="1">
      <alignment horizontal="center" vertical="center"/>
    </xf>
    <xf numFmtId="49" fontId="10" fillId="11" borderId="1" xfId="0" applyNumberFormat="1" applyFont="1" applyFill="1" applyBorder="1" applyAlignment="1" applyProtection="1">
      <alignment horizontal="center" vertical="center" wrapText="1"/>
    </xf>
    <xf numFmtId="49" fontId="10" fillId="11" borderId="2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49" fontId="6" fillId="6" borderId="2" xfId="0" applyNumberFormat="1" applyFont="1" applyFill="1" applyBorder="1" applyAlignment="1" applyProtection="1">
      <alignment horizontal="center" vertical="center" wrapText="1"/>
    </xf>
    <xf numFmtId="49" fontId="6" fillId="7" borderId="2" xfId="0" applyNumberFormat="1" applyFont="1" applyFill="1" applyBorder="1" applyAlignment="1" applyProtection="1">
      <alignment horizontal="center" vertical="center" wrapText="1"/>
    </xf>
    <xf numFmtId="49" fontId="6" fillId="8" borderId="2" xfId="0" applyNumberFormat="1" applyFont="1" applyFill="1" applyBorder="1" applyAlignment="1" applyProtection="1">
      <alignment horizontal="center" vertical="center" wrapText="1"/>
    </xf>
    <xf numFmtId="49" fontId="13" fillId="11" borderId="0" xfId="0" applyNumberFormat="1" applyFont="1" applyFill="1" applyProtection="1">
      <protection locked="0"/>
    </xf>
    <xf numFmtId="49" fontId="7" fillId="11" borderId="0" xfId="0" applyNumberFormat="1" applyFont="1" applyFill="1" applyBorder="1" applyProtection="1">
      <protection locked="0"/>
    </xf>
    <xf numFmtId="0" fontId="18" fillId="11" borderId="0" xfId="0" applyFont="1" applyFill="1" applyBorder="1"/>
    <xf numFmtId="0" fontId="6" fillId="5" borderId="2" xfId="0" applyFont="1" applyFill="1" applyBorder="1" applyAlignment="1" applyProtection="1">
      <alignment horizontal="center" vertical="center" wrapText="1"/>
    </xf>
    <xf numFmtId="49" fontId="33" fillId="11" borderId="0" xfId="0" applyNumberFormat="1" applyFont="1" applyFill="1" applyBorder="1" applyProtection="1">
      <protection locked="0"/>
    </xf>
    <xf numFmtId="0" fontId="9" fillId="11" borderId="0" xfId="2" applyFont="1" applyFill="1" applyAlignment="1">
      <alignment horizontal="left"/>
    </xf>
    <xf numFmtId="49" fontId="33" fillId="11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/>
    <xf numFmtId="0" fontId="3" fillId="11" borderId="0" xfId="0" applyFont="1" applyFill="1" applyAlignment="1" applyProtection="1">
      <alignment horizontal="center"/>
      <protection locked="0"/>
    </xf>
    <xf numFmtId="44" fontId="3" fillId="11" borderId="0" xfId="1" applyFont="1" applyFill="1" applyProtection="1">
      <protection locked="0"/>
    </xf>
    <xf numFmtId="0" fontId="4" fillId="0" borderId="0" xfId="0" applyFont="1"/>
    <xf numFmtId="49" fontId="6" fillId="11" borderId="0" xfId="0" applyNumberFormat="1" applyFont="1" applyFill="1" applyProtection="1">
      <protection locked="0"/>
    </xf>
    <xf numFmtId="49" fontId="10" fillId="11" borderId="0" xfId="0" applyNumberFormat="1" applyFont="1" applyFill="1" applyAlignment="1" applyProtection="1">
      <alignment horizontal="right"/>
      <protection locked="0"/>
    </xf>
    <xf numFmtId="0" fontId="6" fillId="11" borderId="0" xfId="0" applyFont="1" applyFill="1" applyAlignment="1">
      <alignment horizontal="center"/>
    </xf>
    <xf numFmtId="0" fontId="22" fillId="11" borderId="43" xfId="0" applyFont="1" applyFill="1" applyBorder="1" applyProtection="1">
      <protection locked="0"/>
    </xf>
    <xf numFmtId="0" fontId="23" fillId="11" borderId="43" xfId="0" applyFont="1" applyFill="1" applyBorder="1" applyAlignment="1" applyProtection="1">
      <alignment vertical="center"/>
      <protection locked="0"/>
    </xf>
    <xf numFmtId="0" fontId="23" fillId="11" borderId="43" xfId="0" applyFont="1" applyFill="1" applyBorder="1" applyProtection="1">
      <protection locked="0"/>
    </xf>
    <xf numFmtId="0" fontId="35" fillId="11" borderId="43" xfId="0" applyFont="1" applyFill="1" applyBorder="1" applyProtection="1">
      <protection locked="0"/>
    </xf>
    <xf numFmtId="0" fontId="23" fillId="11" borderId="0" xfId="0" applyFont="1" applyFill="1" applyBorder="1" applyAlignment="1" applyProtection="1">
      <alignment vertical="center" wrapText="1"/>
      <protection locked="0"/>
    </xf>
    <xf numFmtId="0" fontId="22" fillId="11" borderId="45" xfId="0" applyFont="1" applyFill="1" applyBorder="1" applyProtection="1">
      <protection locked="0"/>
    </xf>
    <xf numFmtId="2" fontId="22" fillId="0" borderId="43" xfId="0" applyNumberFormat="1" applyFont="1" applyBorder="1" applyProtection="1">
      <protection locked="0"/>
    </xf>
    <xf numFmtId="0" fontId="22" fillId="11" borderId="43" xfId="0" applyFont="1" applyFill="1" applyBorder="1" applyAlignment="1" applyProtection="1">
      <alignment vertical="center"/>
      <protection locked="0"/>
    </xf>
    <xf numFmtId="0" fontId="22" fillId="0" borderId="43" xfId="0" applyFont="1" applyBorder="1" applyAlignment="1" applyProtection="1">
      <alignment vertical="center"/>
      <protection locked="0"/>
    </xf>
    <xf numFmtId="0" fontId="22" fillId="11" borderId="42" xfId="0" applyFont="1" applyFill="1" applyBorder="1" applyAlignment="1" applyProtection="1">
      <alignment vertical="center"/>
      <protection locked="0"/>
    </xf>
    <xf numFmtId="0" fontId="4" fillId="11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4" fillId="6" borderId="20" xfId="0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 applyProtection="1">
      <alignment horizontal="center" vertical="center"/>
      <protection locked="0"/>
    </xf>
    <xf numFmtId="0" fontId="4" fillId="7" borderId="20" xfId="0" applyFont="1" applyFill="1" applyBorder="1" applyAlignment="1" applyProtection="1">
      <alignment horizontal="center" vertical="center"/>
      <protection locked="0"/>
    </xf>
    <xf numFmtId="0" fontId="4" fillId="27" borderId="20" xfId="0" applyFont="1" applyFill="1" applyBorder="1" applyAlignment="1" applyProtection="1">
      <alignment horizontal="center" vertical="center"/>
      <protection locked="0"/>
    </xf>
    <xf numFmtId="0" fontId="4" fillId="8" borderId="20" xfId="0" applyFont="1" applyFill="1" applyBorder="1" applyAlignment="1" applyProtection="1">
      <alignment horizontal="center" vertical="center"/>
      <protection locked="0"/>
    </xf>
    <xf numFmtId="0" fontId="5" fillId="9" borderId="20" xfId="0" applyFont="1" applyFill="1" applyBorder="1" applyAlignment="1" applyProtection="1">
      <alignment horizontal="center" vertical="center"/>
      <protection locked="0"/>
    </xf>
    <xf numFmtId="0" fontId="5" fillId="10" borderId="20" xfId="0" applyFont="1" applyFill="1" applyBorder="1" applyAlignment="1" applyProtection="1">
      <alignment horizontal="center" vertical="center"/>
      <protection locked="0"/>
    </xf>
    <xf numFmtId="0" fontId="7" fillId="11" borderId="25" xfId="0" applyFont="1" applyFill="1" applyBorder="1" applyAlignment="1" applyProtection="1">
      <alignment horizontal="center" vertical="center"/>
      <protection locked="0"/>
    </xf>
    <xf numFmtId="0" fontId="7" fillId="11" borderId="0" xfId="0" applyFont="1" applyFill="1" applyBorder="1" applyProtection="1">
      <protection locked="0"/>
    </xf>
    <xf numFmtId="0" fontId="17" fillId="11" borderId="0" xfId="0" applyFont="1" applyFill="1" applyProtection="1">
      <protection locked="0"/>
    </xf>
    <xf numFmtId="0" fontId="17" fillId="11" borderId="0" xfId="0" applyFont="1" applyFill="1" applyAlignment="1">
      <alignment horizontal="center"/>
    </xf>
    <xf numFmtId="0" fontId="29" fillId="11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44" fontId="4" fillId="40" borderId="9" xfId="0" applyNumberFormat="1" applyFont="1" applyFill="1" applyBorder="1" applyAlignment="1" applyProtection="1">
      <alignment horizontal="center"/>
    </xf>
    <xf numFmtId="44" fontId="4" fillId="40" borderId="15" xfId="0" applyNumberFormat="1" applyFont="1" applyFill="1" applyBorder="1" applyAlignment="1" applyProtection="1">
      <alignment horizontal="center"/>
    </xf>
    <xf numFmtId="44" fontId="4" fillId="40" borderId="21" xfId="0" applyNumberFormat="1" applyFont="1" applyFill="1" applyBorder="1" applyAlignment="1" applyProtection="1">
      <alignment horizontal="center"/>
    </xf>
    <xf numFmtId="44" fontId="4" fillId="11" borderId="0" xfId="0" applyNumberFormat="1" applyFont="1" applyFill="1" applyBorder="1" applyAlignment="1" applyProtection="1">
      <alignment horizontal="center"/>
    </xf>
    <xf numFmtId="0" fontId="4" fillId="11" borderId="0" xfId="0" applyFont="1" applyFill="1" applyBorder="1" applyAlignment="1" applyProtection="1">
      <alignment horizontal="center"/>
      <protection locked="0"/>
    </xf>
    <xf numFmtId="49" fontId="32" fillId="11" borderId="27" xfId="0" applyNumberFormat="1" applyFont="1" applyFill="1" applyBorder="1" applyAlignment="1">
      <alignment vertical="center" wrapText="1"/>
    </xf>
    <xf numFmtId="0" fontId="6" fillId="0" borderId="2" xfId="0" applyFont="1" applyBorder="1" applyAlignment="1" applyProtection="1">
      <alignment horizontal="center" vertical="center" wrapText="1"/>
    </xf>
    <xf numFmtId="49" fontId="36" fillId="11" borderId="27" xfId="0" applyNumberFormat="1" applyFont="1" applyFill="1" applyBorder="1" applyAlignment="1">
      <alignment horizontal="center" vertical="center" wrapText="1"/>
    </xf>
    <xf numFmtId="0" fontId="4" fillId="11" borderId="0" xfId="0" applyFont="1" applyFill="1" applyBorder="1" applyAlignment="1" applyProtection="1">
      <alignment horizontal="center" vertical="center"/>
      <protection locked="0"/>
    </xf>
    <xf numFmtId="44" fontId="4" fillId="11" borderId="0" xfId="1" applyFont="1" applyFill="1" applyBorder="1" applyAlignment="1">
      <alignment horizontal="center" vertical="center"/>
    </xf>
    <xf numFmtId="0" fontId="4" fillId="0" borderId="27" xfId="0" applyFont="1" applyBorder="1"/>
    <xf numFmtId="0" fontId="40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44" fontId="4" fillId="0" borderId="0" xfId="1" applyFont="1" applyFill="1" applyBorder="1" applyAlignment="1">
      <alignment horizontal="center"/>
    </xf>
    <xf numFmtId="0" fontId="41" fillId="0" borderId="0" xfId="6" applyFont="1" applyFill="1" applyBorder="1" applyAlignment="1">
      <alignment horizontal="center"/>
    </xf>
    <xf numFmtId="0" fontId="4" fillId="0" borderId="27" xfId="0" applyFont="1" applyFill="1" applyBorder="1"/>
    <xf numFmtId="44" fontId="4" fillId="0" borderId="27" xfId="1" applyFont="1" applyFill="1" applyBorder="1" applyAlignment="1">
      <alignment horizontal="center"/>
    </xf>
    <xf numFmtId="0" fontId="4" fillId="0" borderId="0" xfId="0" applyFont="1" applyFill="1"/>
    <xf numFmtId="49" fontId="40" fillId="0" borderId="0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 wrapText="1"/>
    </xf>
    <xf numFmtId="0" fontId="7" fillId="0" borderId="0" xfId="7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center" wrapText="1"/>
    </xf>
    <xf numFmtId="0" fontId="4" fillId="0" borderId="27" xfId="0" applyFont="1" applyFill="1" applyBorder="1" applyAlignment="1">
      <alignment horizontal="center"/>
    </xf>
    <xf numFmtId="0" fontId="7" fillId="0" borderId="27" xfId="7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40" fillId="0" borderId="27" xfId="0" applyFont="1" applyFill="1" applyBorder="1" applyAlignment="1">
      <alignment horizontal="center"/>
    </xf>
    <xf numFmtId="1" fontId="7" fillId="0" borderId="27" xfId="0" applyNumberFormat="1" applyFont="1" applyFill="1" applyBorder="1" applyAlignment="1">
      <alignment horizontal="center" wrapText="1"/>
    </xf>
    <xf numFmtId="44" fontId="40" fillId="0" borderId="27" xfId="1" applyFont="1" applyFill="1" applyBorder="1" applyAlignment="1">
      <alignment horizontal="center"/>
    </xf>
    <xf numFmtId="44" fontId="40" fillId="0" borderId="23" xfId="1" applyFont="1" applyFill="1" applyBorder="1" applyAlignment="1">
      <alignment horizontal="center"/>
    </xf>
    <xf numFmtId="0" fontId="40" fillId="0" borderId="54" xfId="0" applyFont="1" applyFill="1" applyBorder="1" applyAlignment="1">
      <alignment horizontal="center"/>
    </xf>
    <xf numFmtId="0" fontId="4" fillId="0" borderId="54" xfId="0" applyFont="1" applyFill="1" applyBorder="1"/>
    <xf numFmtId="0" fontId="4" fillId="0" borderId="54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0" fontId="41" fillId="0" borderId="27" xfId="6" applyFont="1" applyFill="1" applyBorder="1" applyAlignment="1">
      <alignment horizontal="center"/>
    </xf>
    <xf numFmtId="49" fontId="7" fillId="0" borderId="27" xfId="0" applyNumberFormat="1" applyFont="1" applyFill="1" applyBorder="1" applyAlignment="1">
      <alignment horizontal="center" wrapText="1"/>
    </xf>
    <xf numFmtId="1" fontId="7" fillId="0" borderId="27" xfId="0" applyNumberFormat="1" applyFont="1" applyFill="1" applyBorder="1" applyAlignment="1">
      <alignment horizontal="center"/>
    </xf>
    <xf numFmtId="44" fontId="4" fillId="0" borderId="0" xfId="0" applyNumberFormat="1" applyFont="1" applyFill="1" applyBorder="1"/>
    <xf numFmtId="44" fontId="4" fillId="0" borderId="0" xfId="0" applyNumberFormat="1" applyFont="1" applyFill="1"/>
    <xf numFmtId="0" fontId="4" fillId="11" borderId="0" xfId="0" applyFont="1" applyFill="1" applyBorder="1" applyAlignment="1" applyProtection="1">
      <alignment vertical="center"/>
      <protection locked="0"/>
    </xf>
    <xf numFmtId="0" fontId="4" fillId="11" borderId="43" xfId="0" applyFont="1" applyFill="1" applyBorder="1" applyAlignment="1">
      <alignment horizontal="center"/>
    </xf>
    <xf numFmtId="0" fontId="4" fillId="11" borderId="56" xfId="0" applyFont="1" applyFill="1" applyBorder="1" applyAlignment="1">
      <alignment horizontal="center"/>
    </xf>
    <xf numFmtId="0" fontId="4" fillId="11" borderId="42" xfId="0" applyFont="1" applyFill="1" applyBorder="1" applyAlignment="1">
      <alignment horizontal="center"/>
    </xf>
    <xf numFmtId="0" fontId="4" fillId="11" borderId="24" xfId="0" applyFont="1" applyFill="1" applyBorder="1" applyAlignment="1">
      <alignment horizontal="center"/>
    </xf>
    <xf numFmtId="0" fontId="4" fillId="11" borderId="0" xfId="0" applyFont="1" applyFill="1" applyBorder="1" applyAlignment="1"/>
    <xf numFmtId="44" fontId="4" fillId="40" borderId="4" xfId="0" applyNumberFormat="1" applyFont="1" applyFill="1" applyBorder="1" applyAlignment="1">
      <alignment horizontal="center"/>
    </xf>
    <xf numFmtId="0" fontId="10" fillId="11" borderId="0" xfId="2" applyFont="1" applyFill="1" applyBorder="1" applyAlignment="1" applyProtection="1">
      <alignment vertical="center"/>
    </xf>
    <xf numFmtId="0" fontId="7" fillId="11" borderId="27" xfId="0" applyFont="1" applyFill="1" applyBorder="1"/>
    <xf numFmtId="0" fontId="15" fillId="11" borderId="27" xfId="0" applyFont="1" applyFill="1" applyBorder="1"/>
    <xf numFmtId="0" fontId="15" fillId="11" borderId="0" xfId="0" applyFont="1" applyFill="1" applyBorder="1" applyAlignment="1" applyProtection="1">
      <protection locked="0"/>
    </xf>
    <xf numFmtId="0" fontId="16" fillId="11" borderId="43" xfId="0" applyFont="1" applyFill="1" applyBorder="1" applyAlignment="1" applyProtection="1">
      <alignment horizontal="left"/>
      <protection locked="0"/>
    </xf>
    <xf numFmtId="0" fontId="4" fillId="11" borderId="38" xfId="0" applyFont="1" applyFill="1" applyBorder="1" applyAlignment="1">
      <alignment horizontal="center"/>
    </xf>
    <xf numFmtId="0" fontId="4" fillId="11" borderId="44" xfId="0" applyFont="1" applyFill="1" applyBorder="1" applyAlignment="1">
      <alignment horizontal="center"/>
    </xf>
    <xf numFmtId="0" fontId="4" fillId="11" borderId="45" xfId="0" applyFont="1" applyFill="1" applyBorder="1" applyAlignment="1">
      <alignment horizontal="center"/>
    </xf>
    <xf numFmtId="0" fontId="4" fillId="11" borderId="28" xfId="0" applyFont="1" applyFill="1" applyBorder="1" applyAlignment="1">
      <alignment horizontal="center"/>
    </xf>
    <xf numFmtId="0" fontId="37" fillId="11" borderId="45" xfId="0" applyFont="1" applyFill="1" applyBorder="1" applyProtection="1">
      <protection locked="0"/>
    </xf>
    <xf numFmtId="0" fontId="4" fillId="11" borderId="33" xfId="0" applyFont="1" applyFill="1" applyBorder="1"/>
    <xf numFmtId="0" fontId="7" fillId="11" borderId="43" xfId="0" applyFont="1" applyFill="1" applyBorder="1" applyAlignment="1" applyProtection="1">
      <protection locked="0"/>
    </xf>
    <xf numFmtId="0" fontId="7" fillId="11" borderId="43" xfId="0" applyFont="1" applyFill="1" applyBorder="1" applyProtection="1">
      <protection locked="0"/>
    </xf>
    <xf numFmtId="0" fontId="7" fillId="11" borderId="42" xfId="0" applyFont="1" applyFill="1" applyBorder="1" applyProtection="1">
      <protection locked="0"/>
    </xf>
    <xf numFmtId="0" fontId="3" fillId="11" borderId="0" xfId="0" applyFont="1" applyFill="1" applyAlignment="1">
      <alignment horizontal="center"/>
    </xf>
    <xf numFmtId="0" fontId="3" fillId="11" borderId="0" xfId="0" applyFont="1" applyFill="1" applyAlignment="1">
      <alignment horizontal="right"/>
    </xf>
    <xf numFmtId="44" fontId="3" fillId="11" borderId="0" xfId="1" applyFont="1" applyFill="1" applyAlignment="1">
      <alignment horizontal="center"/>
    </xf>
    <xf numFmtId="44" fontId="3" fillId="11" borderId="0" xfId="1" applyFont="1" applyFill="1" applyBorder="1" applyAlignment="1">
      <alignment horizontal="center"/>
    </xf>
    <xf numFmtId="44" fontId="4" fillId="11" borderId="0" xfId="0" applyNumberFormat="1" applyFont="1" applyFill="1"/>
    <xf numFmtId="0" fontId="10" fillId="11" borderId="35" xfId="2" applyFont="1" applyFill="1" applyBorder="1" applyAlignment="1" applyProtection="1">
      <alignment horizontal="center" vertical="center"/>
    </xf>
    <xf numFmtId="0" fontId="7" fillId="11" borderId="39" xfId="2" applyFont="1" applyFill="1" applyBorder="1" applyAlignment="1" applyProtection="1">
      <alignment horizontal="center" vertical="center"/>
    </xf>
    <xf numFmtId="0" fontId="7" fillId="11" borderId="41" xfId="2" applyFont="1" applyFill="1" applyBorder="1" applyAlignment="1" applyProtection="1">
      <alignment horizontal="center" vertical="center"/>
    </xf>
    <xf numFmtId="0" fontId="7" fillId="11" borderId="40" xfId="2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  <xf numFmtId="0" fontId="3" fillId="11" borderId="11" xfId="0" applyFont="1" applyFill="1" applyBorder="1" applyAlignment="1" applyProtection="1">
      <alignment horizontal="center" vertical="center"/>
    </xf>
    <xf numFmtId="0" fontId="3" fillId="11" borderId="20" xfId="0" applyFont="1" applyFill="1" applyBorder="1" applyAlignment="1" applyProtection="1">
      <alignment horizontal="center" vertical="center"/>
    </xf>
    <xf numFmtId="0" fontId="3" fillId="11" borderId="0" xfId="0" applyFont="1" applyFill="1" applyBorder="1" applyAlignment="1" applyProtection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3" fillId="11" borderId="6" xfId="0" applyFont="1" applyFill="1" applyBorder="1" applyAlignment="1" applyProtection="1">
      <alignment horizontal="left" vertical="center"/>
    </xf>
    <xf numFmtId="0" fontId="3" fillId="11" borderId="11" xfId="0" applyFont="1" applyFill="1" applyBorder="1" applyAlignment="1" applyProtection="1">
      <alignment horizontal="left" vertical="center"/>
    </xf>
    <xf numFmtId="0" fontId="3" fillId="11" borderId="20" xfId="0" applyFont="1" applyFill="1" applyBorder="1" applyAlignment="1" applyProtection="1">
      <alignment horizontal="left" vertical="center"/>
    </xf>
    <xf numFmtId="44" fontId="4" fillId="11" borderId="0" xfId="4" applyNumberFormat="1" applyFont="1" applyFill="1" applyBorder="1" applyAlignment="1" applyProtection="1">
      <alignment horizontal="center" vertical="center"/>
    </xf>
    <xf numFmtId="0" fontId="44" fillId="40" borderId="4" xfId="0" applyFont="1" applyFill="1" applyBorder="1" applyAlignment="1">
      <alignment horizontal="center"/>
    </xf>
    <xf numFmtId="0" fontId="21" fillId="11" borderId="0" xfId="0" applyFont="1" applyFill="1" applyBorder="1" applyAlignment="1" applyProtection="1">
      <alignment vertical="top" wrapText="1"/>
    </xf>
    <xf numFmtId="0" fontId="4" fillId="11" borderId="38" xfId="0" applyFont="1" applyFill="1" applyBorder="1" applyProtection="1">
      <protection locked="0"/>
    </xf>
    <xf numFmtId="0" fontId="4" fillId="11" borderId="44" xfId="0" applyFont="1" applyFill="1" applyBorder="1" applyProtection="1">
      <protection locked="0"/>
    </xf>
    <xf numFmtId="0" fontId="42" fillId="11" borderId="0" xfId="0" applyFont="1" applyFill="1" applyBorder="1" applyAlignment="1" applyProtection="1">
      <alignment vertical="center"/>
      <protection locked="0"/>
    </xf>
    <xf numFmtId="0" fontId="16" fillId="11" borderId="45" xfId="0" applyFont="1" applyFill="1" applyBorder="1" applyAlignment="1" applyProtection="1">
      <alignment horizontal="left"/>
      <protection locked="0"/>
    </xf>
    <xf numFmtId="0" fontId="15" fillId="11" borderId="33" xfId="0" applyFont="1" applyFill="1" applyBorder="1" applyAlignment="1" applyProtection="1">
      <protection locked="0"/>
    </xf>
    <xf numFmtId="49" fontId="6" fillId="11" borderId="0" xfId="0" applyNumberFormat="1" applyFont="1" applyFill="1" applyAlignment="1" applyProtection="1">
      <alignment horizontal="center"/>
      <protection locked="0"/>
    </xf>
    <xf numFmtId="0" fontId="4" fillId="11" borderId="27" xfId="0" applyFont="1" applyFill="1" applyBorder="1"/>
    <xf numFmtId="44" fontId="4" fillId="0" borderId="27" xfId="0" applyNumberFormat="1" applyFont="1" applyFill="1" applyBorder="1"/>
    <xf numFmtId="0" fontId="12" fillId="0" borderId="27" xfId="0" applyFont="1" applyFill="1" applyBorder="1" applyAlignment="1">
      <alignment horizontal="center"/>
    </xf>
    <xf numFmtId="0" fontId="4" fillId="11" borderId="33" xfId="0" applyFont="1" applyFill="1" applyBorder="1" applyAlignment="1"/>
    <xf numFmtId="0" fontId="7" fillId="11" borderId="46" xfId="0" applyFont="1" applyFill="1" applyBorder="1" applyAlignment="1"/>
    <xf numFmtId="0" fontId="15" fillId="11" borderId="33" xfId="0" applyFont="1" applyFill="1" applyBorder="1"/>
    <xf numFmtId="0" fontId="7" fillId="11" borderId="33" xfId="0" applyFont="1" applyFill="1" applyBorder="1"/>
    <xf numFmtId="0" fontId="4" fillId="11" borderId="46" xfId="0" applyFont="1" applyFill="1" applyBorder="1" applyAlignment="1">
      <alignment horizontal="center"/>
    </xf>
    <xf numFmtId="0" fontId="7" fillId="11" borderId="38" xfId="0" applyFont="1" applyFill="1" applyBorder="1" applyAlignment="1"/>
    <xf numFmtId="0" fontId="15" fillId="11" borderId="0" xfId="0" applyFont="1" applyFill="1" applyBorder="1"/>
    <xf numFmtId="0" fontId="15" fillId="0" borderId="0" xfId="0" applyFont="1" applyBorder="1"/>
    <xf numFmtId="0" fontId="4" fillId="11" borderId="46" xfId="0" applyFont="1" applyFill="1" applyBorder="1"/>
    <xf numFmtId="49" fontId="6" fillId="11" borderId="0" xfId="0" applyNumberFormat="1" applyFont="1" applyFill="1" applyAlignment="1" applyProtection="1">
      <alignment horizontal="left"/>
      <protection locked="0"/>
    </xf>
    <xf numFmtId="49" fontId="7" fillId="11" borderId="16" xfId="0" applyNumberFormat="1" applyFont="1" applyFill="1" applyBorder="1" applyAlignment="1" applyProtection="1">
      <alignment horizontal="center" vertical="center"/>
      <protection locked="0"/>
    </xf>
    <xf numFmtId="49" fontId="7" fillId="11" borderId="1" xfId="0" applyNumberFormat="1" applyFont="1" applyFill="1" applyBorder="1" applyAlignment="1" applyProtection="1">
      <alignment horizontal="center" vertical="center"/>
      <protection locked="0"/>
    </xf>
    <xf numFmtId="49" fontId="7" fillId="11" borderId="0" xfId="0" applyNumberFormat="1" applyFont="1" applyFill="1" applyBorder="1" applyAlignment="1" applyProtection="1">
      <alignment horizontal="center" vertical="center"/>
      <protection locked="0"/>
    </xf>
    <xf numFmtId="49" fontId="7" fillId="11" borderId="32" xfId="0" applyNumberFormat="1" applyFont="1" applyFill="1" applyBorder="1" applyAlignment="1" applyProtection="1">
      <alignment horizontal="center" vertical="center"/>
      <protection locked="0"/>
    </xf>
    <xf numFmtId="0" fontId="45" fillId="11" borderId="0" xfId="5" applyFont="1" applyFill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6" fillId="11" borderId="0" xfId="0" applyFont="1" applyFill="1" applyBorder="1" applyAlignment="1" applyProtection="1">
      <protection locked="0"/>
    </xf>
    <xf numFmtId="0" fontId="47" fillId="11" borderId="0" xfId="0" applyFont="1" applyFill="1" applyBorder="1"/>
    <xf numFmtId="0" fontId="47" fillId="11" borderId="0" xfId="0" applyFont="1" applyFill="1"/>
    <xf numFmtId="0" fontId="3" fillId="0" borderId="27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center" vertical="center"/>
    </xf>
    <xf numFmtId="0" fontId="3" fillId="11" borderId="0" xfId="0" applyFont="1" applyFill="1" applyBorder="1" applyAlignment="1" applyProtection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6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27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12" fillId="0" borderId="27" xfId="0" applyFont="1" applyFill="1" applyBorder="1" applyAlignment="1">
      <alignment horizontal="left"/>
    </xf>
    <xf numFmtId="0" fontId="4" fillId="0" borderId="54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22" fillId="11" borderId="0" xfId="0" applyFont="1" applyFill="1"/>
    <xf numFmtId="49" fontId="4" fillId="11" borderId="0" xfId="0" applyNumberFormat="1" applyFont="1" applyFill="1" applyBorder="1" applyAlignment="1" applyProtection="1">
      <alignment horizontal="left" vertical="center"/>
      <protection locked="0"/>
    </xf>
    <xf numFmtId="0" fontId="20" fillId="11" borderId="0" xfId="0" applyFont="1" applyFill="1" applyBorder="1" applyAlignment="1">
      <alignment horizontal="center"/>
    </xf>
    <xf numFmtId="0" fontId="15" fillId="11" borderId="0" xfId="2" applyFont="1" applyFill="1" applyBorder="1" applyAlignment="1" applyProtection="1">
      <alignment horizontal="center" vertical="center"/>
      <protection locked="0"/>
    </xf>
    <xf numFmtId="0" fontId="17" fillId="11" borderId="0" xfId="0" applyFont="1" applyFill="1" applyBorder="1" applyAlignment="1">
      <alignment horizontal="center"/>
    </xf>
    <xf numFmtId="0" fontId="17" fillId="11" borderId="43" xfId="0" applyFont="1" applyFill="1" applyBorder="1" applyAlignment="1">
      <alignment horizontal="right"/>
    </xf>
    <xf numFmtId="0" fontId="13" fillId="11" borderId="0" xfId="0" applyFont="1" applyFill="1" applyBorder="1" applyAlignment="1">
      <alignment horizontal="center" vertical="top"/>
    </xf>
    <xf numFmtId="0" fontId="11" fillId="11" borderId="0" xfId="0" applyFont="1" applyFill="1" applyBorder="1" applyAlignment="1" applyProtection="1">
      <alignment horizontal="left"/>
      <protection locked="0"/>
    </xf>
    <xf numFmtId="49" fontId="4" fillId="11" borderId="0" xfId="0" applyNumberFormat="1" applyFont="1" applyFill="1" applyBorder="1" applyAlignment="1" applyProtection="1">
      <alignment horizontal="left"/>
      <protection locked="0"/>
    </xf>
    <xf numFmtId="0" fontId="16" fillId="11" borderId="0" xfId="0" applyFont="1" applyFill="1" applyBorder="1" applyAlignment="1" applyProtection="1">
      <alignment horizontal="left"/>
      <protection locked="0"/>
    </xf>
    <xf numFmtId="0" fontId="7" fillId="11" borderId="0" xfId="0" applyFont="1" applyFill="1" applyBorder="1" applyAlignment="1"/>
    <xf numFmtId="0" fontId="43" fillId="11" borderId="0" xfId="0" applyFont="1" applyFill="1" applyBorder="1" applyAlignment="1" applyProtection="1">
      <alignment horizontal="left"/>
      <protection locked="0"/>
    </xf>
    <xf numFmtId="0" fontId="17" fillId="11" borderId="0" xfId="0" applyFont="1" applyFill="1" applyBorder="1" applyProtection="1">
      <protection locked="0"/>
    </xf>
    <xf numFmtId="49" fontId="13" fillId="11" borderId="0" xfId="0" applyNumberFormat="1" applyFont="1" applyFill="1" applyBorder="1" applyProtection="1">
      <protection locked="0"/>
    </xf>
    <xf numFmtId="0" fontId="34" fillId="11" borderId="0" xfId="2" applyFont="1" applyFill="1" applyBorder="1" applyAlignment="1" applyProtection="1">
      <alignment horizontal="center" vertical="center"/>
      <protection locked="0"/>
    </xf>
    <xf numFmtId="0" fontId="42" fillId="11" borderId="45" xfId="0" applyFont="1" applyFill="1" applyBorder="1" applyAlignment="1" applyProtection="1">
      <alignment vertical="center"/>
      <protection locked="0"/>
    </xf>
    <xf numFmtId="0" fontId="42" fillId="11" borderId="43" xfId="0" applyFont="1" applyFill="1" applyBorder="1" applyAlignment="1" applyProtection="1">
      <alignment vertical="center"/>
      <protection locked="0"/>
    </xf>
    <xf numFmtId="0" fontId="50" fillId="11" borderId="0" xfId="0" applyFont="1" applyFill="1" applyAlignment="1">
      <alignment horizontal="right"/>
    </xf>
    <xf numFmtId="0" fontId="3" fillId="0" borderId="43" xfId="0" applyFont="1" applyBorder="1"/>
    <xf numFmtId="0" fontId="42" fillId="11" borderId="43" xfId="0" applyFont="1" applyFill="1" applyBorder="1" applyProtection="1">
      <protection locked="0"/>
    </xf>
    <xf numFmtId="0" fontId="42" fillId="11" borderId="42" xfId="0" applyFont="1" applyFill="1" applyBorder="1" applyAlignment="1" applyProtection="1">
      <alignment vertical="center"/>
      <protection locked="0"/>
    </xf>
    <xf numFmtId="0" fontId="3" fillId="11" borderId="0" xfId="0" applyFont="1" applyFill="1" applyAlignment="1">
      <alignment vertical="center"/>
    </xf>
    <xf numFmtId="0" fontId="0" fillId="11" borderId="0" xfId="0" applyFont="1" applyFill="1"/>
    <xf numFmtId="0" fontId="0" fillId="11" borderId="0" xfId="0" applyFont="1" applyFill="1" applyBorder="1"/>
    <xf numFmtId="0" fontId="0" fillId="11" borderId="6" xfId="0" applyFont="1" applyFill="1" applyBorder="1" applyAlignment="1" applyProtection="1">
      <alignment horizontal="center" vertical="center"/>
    </xf>
    <xf numFmtId="0" fontId="0" fillId="11" borderId="11" xfId="0" applyFont="1" applyFill="1" applyBorder="1" applyAlignment="1" applyProtection="1">
      <alignment horizontal="center" vertical="center"/>
    </xf>
    <xf numFmtId="0" fontId="0" fillId="0" borderId="0" xfId="0" applyFont="1"/>
    <xf numFmtId="0" fontId="0" fillId="11" borderId="17" xfId="0" applyFont="1" applyFill="1" applyBorder="1" applyAlignment="1" applyProtection="1">
      <alignment horizontal="center" vertical="center"/>
    </xf>
    <xf numFmtId="2" fontId="0" fillId="11" borderId="2" xfId="0" applyNumberFormat="1" applyFont="1" applyFill="1" applyBorder="1" applyAlignment="1" applyProtection="1">
      <alignment horizontal="center"/>
    </xf>
    <xf numFmtId="0" fontId="0" fillId="11" borderId="0" xfId="0" applyFont="1" applyFill="1" applyBorder="1" applyAlignment="1" applyProtection="1">
      <alignment horizontal="center" vertical="center"/>
    </xf>
    <xf numFmtId="0" fontId="0" fillId="11" borderId="2" xfId="0" applyFont="1" applyFill="1" applyBorder="1" applyAlignment="1" applyProtection="1">
      <alignment horizontal="center" vertical="center"/>
    </xf>
    <xf numFmtId="0" fontId="0" fillId="11" borderId="2" xfId="0" applyFont="1" applyFill="1" applyBorder="1" applyAlignment="1" applyProtection="1">
      <alignment horizontal="center"/>
    </xf>
    <xf numFmtId="0" fontId="0" fillId="11" borderId="49" xfId="0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0" fontId="0" fillId="11" borderId="6" xfId="0" applyFont="1" applyFill="1" applyBorder="1" applyAlignment="1">
      <alignment horizontal="center" vertical="center"/>
    </xf>
    <xf numFmtId="0" fontId="0" fillId="11" borderId="11" xfId="0" applyFont="1" applyFill="1" applyBorder="1" applyAlignment="1">
      <alignment horizontal="center" vertical="center"/>
    </xf>
    <xf numFmtId="0" fontId="0" fillId="11" borderId="17" xfId="0" applyFont="1" applyFill="1" applyBorder="1" applyAlignment="1">
      <alignment horizontal="center" vertical="center"/>
    </xf>
    <xf numFmtId="0" fontId="0" fillId="11" borderId="2" xfId="0" applyFont="1" applyFill="1" applyBorder="1" applyAlignment="1">
      <alignment horizontal="center" vertical="center"/>
    </xf>
    <xf numFmtId="0" fontId="0" fillId="11" borderId="0" xfId="0" applyFont="1" applyFill="1" applyBorder="1" applyAlignment="1">
      <alignment horizontal="center" vertical="center"/>
    </xf>
    <xf numFmtId="0" fontId="0" fillId="11" borderId="0" xfId="0" applyFont="1" applyFill="1" applyBorder="1" applyAlignment="1" applyProtection="1">
      <alignment horizontal="center"/>
    </xf>
    <xf numFmtId="0" fontId="47" fillId="11" borderId="0" xfId="0" applyFont="1" applyFill="1" applyBorder="1" applyAlignment="1" applyProtection="1">
      <alignment horizontal="center"/>
    </xf>
    <xf numFmtId="0" fontId="53" fillId="11" borderId="6" xfId="0" applyFont="1" applyFill="1" applyBorder="1" applyAlignment="1" applyProtection="1">
      <alignment horizontal="center" vertical="center"/>
    </xf>
    <xf numFmtId="0" fontId="53" fillId="11" borderId="11" xfId="0" applyFont="1" applyFill="1" applyBorder="1" applyAlignment="1" applyProtection="1">
      <alignment horizontal="center" vertical="center"/>
    </xf>
    <xf numFmtId="0" fontId="53" fillId="11" borderId="17" xfId="0" applyFont="1" applyFill="1" applyBorder="1" applyAlignment="1" applyProtection="1">
      <alignment horizontal="center" vertical="center"/>
    </xf>
    <xf numFmtId="0" fontId="53" fillId="11" borderId="2" xfId="4" applyNumberFormat="1" applyFont="1" applyFill="1" applyBorder="1" applyAlignment="1" applyProtection="1">
      <alignment horizontal="center"/>
    </xf>
    <xf numFmtId="0" fontId="53" fillId="11" borderId="0" xfId="0" applyFont="1" applyFill="1" applyBorder="1" applyAlignment="1" applyProtection="1">
      <alignment horizontal="center" vertical="center"/>
    </xf>
    <xf numFmtId="1" fontId="53" fillId="11" borderId="6" xfId="4" applyNumberFormat="1" applyFont="1" applyFill="1" applyBorder="1" applyAlignment="1">
      <alignment horizontal="center"/>
    </xf>
    <xf numFmtId="1" fontId="53" fillId="11" borderId="11" xfId="4" applyNumberFormat="1" applyFont="1" applyFill="1" applyBorder="1" applyAlignment="1">
      <alignment horizontal="center"/>
    </xf>
    <xf numFmtId="1" fontId="53" fillId="11" borderId="17" xfId="4" applyNumberFormat="1" applyFont="1" applyFill="1" applyBorder="1" applyAlignment="1">
      <alignment horizontal="center"/>
    </xf>
    <xf numFmtId="164" fontId="53" fillId="11" borderId="2" xfId="4" applyNumberFormat="1" applyFont="1" applyFill="1" applyBorder="1" applyAlignment="1">
      <alignment horizontal="center"/>
    </xf>
    <xf numFmtId="1" fontId="53" fillId="11" borderId="0" xfId="4" applyNumberFormat="1" applyFont="1" applyFill="1" applyBorder="1" applyAlignment="1">
      <alignment horizontal="center"/>
    </xf>
    <xf numFmtId="0" fontId="53" fillId="11" borderId="2" xfId="0" applyFont="1" applyFill="1" applyBorder="1" applyAlignment="1" applyProtection="1">
      <alignment horizontal="center" vertical="center"/>
    </xf>
    <xf numFmtId="2" fontId="53" fillId="11" borderId="2" xfId="4" applyNumberFormat="1" applyFont="1" applyFill="1" applyBorder="1" applyAlignment="1" applyProtection="1">
      <alignment horizontal="center"/>
    </xf>
    <xf numFmtId="0" fontId="0" fillId="11" borderId="53" xfId="0" applyFont="1" applyFill="1" applyBorder="1" applyAlignment="1">
      <alignment horizontal="center" vertical="center"/>
    </xf>
    <xf numFmtId="0" fontId="0" fillId="11" borderId="3" xfId="0" applyFont="1" applyFill="1" applyBorder="1" applyAlignment="1">
      <alignment horizontal="center" vertical="center"/>
    </xf>
    <xf numFmtId="49" fontId="0" fillId="11" borderId="0" xfId="0" applyNumberFormat="1" applyFont="1" applyFill="1" applyBorder="1" applyAlignment="1">
      <alignment horizontal="left" vertical="center"/>
    </xf>
    <xf numFmtId="49" fontId="0" fillId="11" borderId="55" xfId="0" applyNumberFormat="1" applyFont="1" applyFill="1" applyBorder="1" applyAlignment="1">
      <alignment horizontal="center" vertical="center"/>
    </xf>
    <xf numFmtId="0" fontId="0" fillId="11" borderId="34" xfId="0" applyFont="1" applyFill="1" applyBorder="1"/>
    <xf numFmtId="0" fontId="0" fillId="11" borderId="5" xfId="0" applyFont="1" applyFill="1" applyBorder="1" applyAlignment="1">
      <alignment horizontal="center" vertical="center"/>
    </xf>
    <xf numFmtId="0" fontId="0" fillId="11" borderId="6" xfId="0" applyFont="1" applyFill="1" applyBorder="1" applyAlignment="1" applyProtection="1">
      <alignment horizontal="center"/>
    </xf>
    <xf numFmtId="0" fontId="0" fillId="5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/>
      <protection locked="0"/>
    </xf>
    <xf numFmtId="0" fontId="0" fillId="7" borderId="6" xfId="0" applyFont="1" applyFill="1" applyBorder="1" applyAlignment="1" applyProtection="1">
      <alignment horizontal="center" vertical="center"/>
      <protection locked="0"/>
    </xf>
    <xf numFmtId="0" fontId="0" fillId="27" borderId="6" xfId="0" applyFont="1" applyFill="1" applyBorder="1" applyAlignment="1" applyProtection="1">
      <alignment horizontal="center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2" fillId="11" borderId="0" xfId="0" applyFont="1" applyFill="1" applyBorder="1" applyAlignment="1" applyProtection="1">
      <alignment horizontal="center" vertical="center"/>
      <protection locked="0"/>
    </xf>
    <xf numFmtId="49" fontId="53" fillId="11" borderId="5" xfId="0" applyNumberFormat="1" applyFont="1" applyFill="1" applyBorder="1" applyAlignment="1" applyProtection="1">
      <alignment horizontal="center" vertical="center"/>
      <protection locked="0"/>
    </xf>
    <xf numFmtId="0" fontId="53" fillId="11" borderId="7" xfId="0" applyFont="1" applyFill="1" applyBorder="1" applyAlignment="1" applyProtection="1">
      <alignment horizontal="center" vertical="center"/>
      <protection locked="0"/>
    </xf>
    <xf numFmtId="0" fontId="2" fillId="11" borderId="0" xfId="0" applyFont="1" applyFill="1" applyBorder="1" applyAlignment="1" applyProtection="1">
      <alignment horizontal="center"/>
    </xf>
    <xf numFmtId="44" fontId="0" fillId="40" borderId="9" xfId="0" applyNumberFormat="1" applyFont="1" applyFill="1" applyBorder="1" applyAlignment="1" applyProtection="1">
      <alignment horizontal="center"/>
    </xf>
    <xf numFmtId="0" fontId="0" fillId="11" borderId="10" xfId="0" applyFont="1" applyFill="1" applyBorder="1" applyAlignment="1">
      <alignment horizontal="center" vertical="center"/>
    </xf>
    <xf numFmtId="2" fontId="0" fillId="11" borderId="11" xfId="0" applyNumberFormat="1" applyFont="1" applyFill="1" applyBorder="1" applyAlignment="1" applyProtection="1">
      <alignment horizontal="center"/>
    </xf>
    <xf numFmtId="0" fontId="0" fillId="5" borderId="1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0" fontId="0" fillId="4" borderId="11" xfId="0" applyFont="1" applyFill="1" applyBorder="1" applyAlignment="1" applyProtection="1">
      <alignment horizontal="center" vertical="center"/>
      <protection locked="0"/>
    </xf>
    <xf numFmtId="0" fontId="0" fillId="7" borderId="11" xfId="0" applyFont="1" applyFill="1" applyBorder="1" applyAlignment="1" applyProtection="1">
      <alignment horizontal="center" vertical="center"/>
      <protection locked="0"/>
    </xf>
    <xf numFmtId="0" fontId="0" fillId="27" borderId="11" xfId="0" applyFont="1" applyFill="1" applyBorder="1" applyAlignment="1" applyProtection="1">
      <alignment horizontal="center" vertical="center"/>
      <protection locked="0"/>
    </xf>
    <xf numFmtId="0" fontId="0" fillId="8" borderId="11" xfId="0" applyFont="1" applyFill="1" applyBorder="1" applyAlignment="1" applyProtection="1">
      <alignment horizontal="center" vertical="center"/>
      <protection locked="0"/>
    </xf>
    <xf numFmtId="49" fontId="53" fillId="11" borderId="10" xfId="0" applyNumberFormat="1" applyFont="1" applyFill="1" applyBorder="1" applyAlignment="1" applyProtection="1">
      <alignment horizontal="center" vertical="center"/>
      <protection locked="0"/>
    </xf>
    <xf numFmtId="0" fontId="53" fillId="11" borderId="12" xfId="0" applyFont="1" applyFill="1" applyBorder="1" applyAlignment="1" applyProtection="1">
      <alignment horizontal="center" vertical="center"/>
      <protection locked="0"/>
    </xf>
    <xf numFmtId="44" fontId="0" fillId="40" borderId="15" xfId="0" applyNumberFormat="1" applyFont="1" applyFill="1" applyBorder="1" applyAlignment="1" applyProtection="1">
      <alignment horizontal="center"/>
    </xf>
    <xf numFmtId="0" fontId="0" fillId="11" borderId="16" xfId="0" applyFont="1" applyFill="1" applyBorder="1" applyAlignment="1">
      <alignment horizontal="center" vertical="center"/>
    </xf>
    <xf numFmtId="2" fontId="0" fillId="11" borderId="17" xfId="0" applyNumberFormat="1" applyFont="1" applyFill="1" applyBorder="1" applyAlignment="1" applyProtection="1">
      <alignment horizontal="center"/>
    </xf>
    <xf numFmtId="0" fontId="0" fillId="5" borderId="17" xfId="0" applyFont="1" applyFill="1" applyBorder="1" applyAlignment="1" applyProtection="1">
      <alignment horizontal="center" vertical="center"/>
      <protection locked="0"/>
    </xf>
    <xf numFmtId="0" fontId="0" fillId="6" borderId="17" xfId="0" applyFont="1" applyFill="1" applyBorder="1" applyAlignment="1" applyProtection="1">
      <alignment horizontal="center" vertical="center"/>
      <protection locked="0"/>
    </xf>
    <xf numFmtId="0" fontId="0" fillId="4" borderId="17" xfId="0" applyFont="1" applyFill="1" applyBorder="1" applyAlignment="1" applyProtection="1">
      <alignment horizontal="center" vertical="center"/>
      <protection locked="0"/>
    </xf>
    <xf numFmtId="0" fontId="0" fillId="7" borderId="17" xfId="0" applyFont="1" applyFill="1" applyBorder="1" applyAlignment="1" applyProtection="1">
      <alignment horizontal="center" vertical="center"/>
      <protection locked="0"/>
    </xf>
    <xf numFmtId="0" fontId="0" fillId="27" borderId="17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/>
      <protection locked="0"/>
    </xf>
    <xf numFmtId="49" fontId="53" fillId="11" borderId="16" xfId="0" applyNumberFormat="1" applyFont="1" applyFill="1" applyBorder="1" applyAlignment="1" applyProtection="1">
      <alignment horizontal="center" vertical="center"/>
      <protection locked="0"/>
    </xf>
    <xf numFmtId="0" fontId="53" fillId="11" borderId="18" xfId="0" applyFont="1" applyFill="1" applyBorder="1" applyAlignment="1" applyProtection="1">
      <alignment horizontal="center" vertical="center"/>
      <protection locked="0"/>
    </xf>
    <xf numFmtId="0" fontId="0" fillId="11" borderId="1" xfId="0" applyFont="1" applyFill="1" applyBorder="1" applyAlignment="1">
      <alignment horizontal="center" vertical="center"/>
    </xf>
    <xf numFmtId="1" fontId="0" fillId="11" borderId="2" xfId="0" applyNumberFormat="1" applyFont="1" applyFill="1" applyBorder="1" applyAlignment="1" applyProtection="1">
      <alignment horizontal="center"/>
    </xf>
    <xf numFmtId="0" fontId="0" fillId="5" borderId="2" xfId="0" applyFont="1" applyFill="1" applyBorder="1" applyAlignment="1" applyProtection="1">
      <alignment horizontal="center" vertical="center"/>
      <protection locked="0"/>
    </xf>
    <xf numFmtId="0" fontId="0" fillId="6" borderId="2" xfId="0" applyFont="1" applyFill="1" applyBorder="1" applyAlignment="1" applyProtection="1">
      <alignment horizontal="center" vertical="center"/>
      <protection locked="0"/>
    </xf>
    <xf numFmtId="0" fontId="0" fillId="4" borderId="2" xfId="0" applyFont="1" applyFill="1" applyBorder="1" applyAlignment="1" applyProtection="1">
      <alignment horizontal="center" vertical="center"/>
      <protection locked="0"/>
    </xf>
    <xf numFmtId="0" fontId="0" fillId="7" borderId="2" xfId="0" applyFont="1" applyFill="1" applyBorder="1" applyAlignment="1" applyProtection="1">
      <alignment horizontal="center" vertical="center"/>
      <protection locked="0"/>
    </xf>
    <xf numFmtId="0" fontId="0" fillId="27" borderId="2" xfId="0" applyFont="1" applyFill="1" applyBorder="1" applyAlignment="1" applyProtection="1">
      <alignment horizontal="center" vertical="center"/>
      <protection locked="0"/>
    </xf>
    <xf numFmtId="0" fontId="0" fillId="8" borderId="2" xfId="0" applyFont="1" applyFill="1" applyBorder="1" applyAlignment="1" applyProtection="1">
      <alignment horizontal="center" vertical="center"/>
      <protection locked="0"/>
    </xf>
    <xf numFmtId="49" fontId="53" fillId="11" borderId="1" xfId="0" applyNumberFormat="1" applyFont="1" applyFill="1" applyBorder="1" applyAlignment="1" applyProtection="1">
      <alignment horizontal="center" vertical="center"/>
      <protection locked="0"/>
    </xf>
    <xf numFmtId="0" fontId="53" fillId="11" borderId="22" xfId="0" applyFont="1" applyFill="1" applyBorder="1" applyAlignment="1" applyProtection="1">
      <alignment horizontal="center" vertical="center"/>
      <protection locked="0"/>
    </xf>
    <xf numFmtId="44" fontId="0" fillId="40" borderId="21" xfId="0" applyNumberFormat="1" applyFont="1" applyFill="1" applyBorder="1" applyAlignment="1" applyProtection="1">
      <alignment horizontal="center"/>
    </xf>
    <xf numFmtId="2" fontId="0" fillId="11" borderId="0" xfId="0" applyNumberFormat="1" applyFont="1" applyFill="1" applyBorder="1" applyAlignment="1" applyProtection="1">
      <alignment horizontal="center"/>
    </xf>
    <xf numFmtId="0" fontId="0" fillId="11" borderId="0" xfId="0" applyFont="1" applyFill="1" applyBorder="1" applyAlignment="1" applyProtection="1">
      <alignment horizontal="center" vertical="center"/>
      <protection locked="0"/>
    </xf>
    <xf numFmtId="0" fontId="53" fillId="11" borderId="0" xfId="0" applyFont="1" applyFill="1" applyBorder="1" applyAlignment="1" applyProtection="1">
      <alignment horizontal="center" vertical="center"/>
      <protection locked="0"/>
    </xf>
    <xf numFmtId="49" fontId="53" fillId="11" borderId="0" xfId="0" applyNumberFormat="1" applyFont="1" applyFill="1" applyBorder="1" applyAlignment="1" applyProtection="1">
      <alignment horizontal="center" vertical="center"/>
      <protection locked="0"/>
    </xf>
    <xf numFmtId="44" fontId="0" fillId="11" borderId="0" xfId="0" applyNumberFormat="1" applyFont="1" applyFill="1" applyBorder="1" applyAlignment="1" applyProtection="1">
      <alignment horizontal="center"/>
    </xf>
    <xf numFmtId="49" fontId="53" fillId="11" borderId="32" xfId="0" applyNumberFormat="1" applyFont="1" applyFill="1" applyBorder="1" applyAlignment="1" applyProtection="1">
      <alignment horizontal="center" vertical="center"/>
      <protection locked="0"/>
    </xf>
    <xf numFmtId="0" fontId="53" fillId="11" borderId="48" xfId="0" applyFont="1" applyFill="1" applyBorder="1" applyAlignment="1" applyProtection="1">
      <alignment horizontal="center" vertical="center"/>
      <protection locked="0"/>
    </xf>
    <xf numFmtId="0" fontId="0" fillId="11" borderId="17" xfId="0" applyFont="1" applyFill="1" applyBorder="1" applyAlignment="1" applyProtection="1">
      <alignment horizontal="center"/>
    </xf>
    <xf numFmtId="2" fontId="0" fillId="11" borderId="6" xfId="0" applyNumberFormat="1" applyFont="1" applyFill="1" applyBorder="1" applyAlignment="1" applyProtection="1">
      <alignment horizontal="center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10" borderId="6" xfId="0" applyFont="1" applyFill="1" applyBorder="1" applyAlignment="1" applyProtection="1">
      <alignment horizontal="center" vertical="center"/>
      <protection locked="0"/>
    </xf>
    <xf numFmtId="0" fontId="0" fillId="11" borderId="11" xfId="0" applyFont="1" applyFill="1" applyBorder="1" applyAlignment="1" applyProtection="1">
      <alignment horizontal="center"/>
    </xf>
    <xf numFmtId="0" fontId="2" fillId="9" borderId="11" xfId="0" applyFont="1" applyFill="1" applyBorder="1" applyAlignment="1" applyProtection="1">
      <alignment horizontal="center" vertical="center"/>
      <protection locked="0"/>
    </xf>
    <xf numFmtId="0" fontId="2" fillId="10" borderId="11" xfId="0" applyFont="1" applyFill="1" applyBorder="1" applyAlignment="1" applyProtection="1">
      <alignment horizontal="center" vertical="center"/>
      <protection locked="0"/>
    </xf>
    <xf numFmtId="0" fontId="2" fillId="9" borderId="17" xfId="0" applyFont="1" applyFill="1" applyBorder="1" applyAlignment="1" applyProtection="1">
      <alignment horizontal="center" vertical="center"/>
      <protection locked="0"/>
    </xf>
    <xf numFmtId="0" fontId="2" fillId="10" borderId="17" xfId="0" applyFont="1" applyFill="1" applyBorder="1" applyAlignment="1" applyProtection="1">
      <alignment horizontal="center" vertical="center"/>
      <protection locked="0"/>
    </xf>
    <xf numFmtId="0" fontId="2" fillId="9" borderId="2" xfId="0" applyFont="1" applyFill="1" applyBorder="1" applyAlignment="1" applyProtection="1">
      <alignment horizontal="center" vertical="center"/>
      <protection locked="0"/>
    </xf>
    <xf numFmtId="0" fontId="2" fillId="10" borderId="2" xfId="0" applyFont="1" applyFill="1" applyBorder="1" applyAlignment="1" applyProtection="1">
      <alignment horizontal="center" vertical="center"/>
      <protection locked="0"/>
    </xf>
    <xf numFmtId="0" fontId="0" fillId="11" borderId="14" xfId="0" applyFont="1" applyFill="1" applyBorder="1" applyAlignment="1" applyProtection="1">
      <alignment horizontal="center"/>
    </xf>
    <xf numFmtId="0" fontId="0" fillId="11" borderId="13" xfId="0" applyFont="1" applyFill="1" applyBorder="1" applyAlignment="1" applyProtection="1">
      <alignment horizontal="center" vertical="center"/>
    </xf>
    <xf numFmtId="0" fontId="0" fillId="11" borderId="29" xfId="0" applyFont="1" applyFill="1" applyBorder="1" applyAlignment="1" applyProtection="1">
      <alignment horizontal="center"/>
    </xf>
    <xf numFmtId="0" fontId="0" fillId="11" borderId="31" xfId="0" applyFont="1" applyFill="1" applyBorder="1" applyAlignment="1" applyProtection="1">
      <alignment horizontal="center" vertical="center"/>
    </xf>
    <xf numFmtId="0" fontId="52" fillId="11" borderId="0" xfId="0" applyFont="1" applyFill="1" applyBorder="1" applyAlignment="1">
      <alignment textRotation="255"/>
    </xf>
    <xf numFmtId="0" fontId="52" fillId="11" borderId="27" xfId="0" applyFont="1" applyFill="1" applyBorder="1" applyAlignment="1">
      <alignment horizontal="center"/>
    </xf>
    <xf numFmtId="0" fontId="53" fillId="11" borderId="5" xfId="0" applyFont="1" applyFill="1" applyBorder="1" applyAlignment="1">
      <alignment horizontal="center" vertical="center"/>
    </xf>
    <xf numFmtId="0" fontId="53" fillId="11" borderId="10" xfId="0" applyFont="1" applyFill="1" applyBorder="1" applyAlignment="1">
      <alignment horizontal="center" vertical="center"/>
    </xf>
    <xf numFmtId="0" fontId="53" fillId="11" borderId="16" xfId="0" applyFont="1" applyFill="1" applyBorder="1" applyAlignment="1">
      <alignment horizontal="center" vertical="center"/>
    </xf>
    <xf numFmtId="0" fontId="53" fillId="11" borderId="1" xfId="0" applyFont="1" applyFill="1" applyBorder="1" applyAlignment="1">
      <alignment horizontal="center" vertical="center"/>
    </xf>
    <xf numFmtId="0" fontId="53" fillId="11" borderId="0" xfId="0" applyFont="1" applyFill="1" applyBorder="1" applyAlignment="1">
      <alignment horizontal="center" vertical="center"/>
    </xf>
    <xf numFmtId="0" fontId="0" fillId="11" borderId="0" xfId="0" applyFont="1" applyFill="1" applyBorder="1" applyAlignment="1">
      <alignment horizontal="center"/>
    </xf>
    <xf numFmtId="0" fontId="52" fillId="11" borderId="0" xfId="0" applyFont="1" applyFill="1" applyBorder="1" applyAlignment="1">
      <alignment horizontal="center"/>
    </xf>
    <xf numFmtId="0" fontId="51" fillId="11" borderId="0" xfId="0" applyFont="1" applyFill="1" applyBorder="1" applyProtection="1"/>
    <xf numFmtId="0" fontId="0" fillId="11" borderId="0" xfId="0" applyFont="1" applyFill="1" applyAlignment="1" applyProtection="1">
      <alignment horizontal="center" vertical="center"/>
      <protection locked="0"/>
    </xf>
    <xf numFmtId="0" fontId="2" fillId="11" borderId="0" xfId="0" applyFont="1" applyFill="1" applyAlignment="1" applyProtection="1">
      <alignment horizontal="center" vertical="center"/>
      <protection locked="0"/>
    </xf>
    <xf numFmtId="0" fontId="0" fillId="11" borderId="13" xfId="0" applyFont="1" applyFill="1" applyBorder="1" applyAlignment="1" applyProtection="1">
      <alignment horizontal="center"/>
    </xf>
    <xf numFmtId="0" fontId="0" fillId="11" borderId="26" xfId="0" applyFont="1" applyFill="1" applyBorder="1" applyAlignment="1">
      <alignment horizontal="center" vertical="center"/>
    </xf>
    <xf numFmtId="0" fontId="0" fillId="5" borderId="51" xfId="0" applyFont="1" applyFill="1" applyBorder="1" applyAlignment="1" applyProtection="1">
      <alignment horizontal="center" vertical="center"/>
      <protection locked="0"/>
    </xf>
    <xf numFmtId="0" fontId="0" fillId="6" borderId="51" xfId="0" applyFont="1" applyFill="1" applyBorder="1" applyAlignment="1" applyProtection="1">
      <alignment horizontal="center" vertical="center"/>
      <protection locked="0"/>
    </xf>
    <xf numFmtId="0" fontId="0" fillId="7" borderId="51" xfId="0" applyFont="1" applyFill="1" applyBorder="1" applyAlignment="1" applyProtection="1">
      <alignment horizontal="center" vertical="center"/>
      <protection locked="0"/>
    </xf>
    <xf numFmtId="0" fontId="0" fillId="8" borderId="51" xfId="0" applyFont="1" applyFill="1" applyBorder="1" applyAlignment="1" applyProtection="1">
      <alignment horizontal="center" vertical="center"/>
      <protection locked="0"/>
    </xf>
    <xf numFmtId="0" fontId="2" fillId="10" borderId="51" xfId="0" applyFont="1" applyFill="1" applyBorder="1" applyAlignment="1" applyProtection="1">
      <alignment horizontal="center" vertical="center"/>
      <protection locked="0"/>
    </xf>
    <xf numFmtId="0" fontId="53" fillId="11" borderId="52" xfId="0" applyFont="1" applyFill="1" applyBorder="1" applyAlignment="1" applyProtection="1">
      <alignment horizontal="center" vertical="center"/>
      <protection locked="0"/>
    </xf>
    <xf numFmtId="49" fontId="53" fillId="11" borderId="50" xfId="0" applyNumberFormat="1" applyFont="1" applyFill="1" applyBorder="1" applyAlignment="1" applyProtection="1">
      <alignment horizontal="center" vertical="center"/>
      <protection locked="0"/>
    </xf>
    <xf numFmtId="0" fontId="47" fillId="11" borderId="0" xfId="0" applyFont="1" applyFill="1" applyBorder="1" applyAlignment="1">
      <alignment horizontal="center" vertical="center"/>
    </xf>
    <xf numFmtId="0" fontId="47" fillId="11" borderId="0" xfId="0" applyFont="1" applyFill="1" applyBorder="1" applyAlignment="1" applyProtection="1">
      <alignment horizontal="center" vertical="center"/>
      <protection locked="0"/>
    </xf>
    <xf numFmtId="49" fontId="47" fillId="11" borderId="0" xfId="0" applyNumberFormat="1" applyFont="1" applyFill="1" applyBorder="1" applyAlignment="1" applyProtection="1">
      <alignment horizontal="center" vertical="center"/>
      <protection locked="0"/>
    </xf>
    <xf numFmtId="0" fontId="53" fillId="11" borderId="11" xfId="4" applyNumberFormat="1" applyFont="1" applyFill="1" applyBorder="1" applyAlignment="1" applyProtection="1">
      <alignment horizontal="center"/>
    </xf>
    <xf numFmtId="0" fontId="53" fillId="11" borderId="17" xfId="4" applyNumberFormat="1" applyFont="1" applyFill="1" applyBorder="1" applyAlignment="1" applyProtection="1">
      <alignment horizontal="center"/>
    </xf>
    <xf numFmtId="0" fontId="53" fillId="11" borderId="0" xfId="4" applyNumberFormat="1" applyFont="1" applyFill="1" applyBorder="1" applyAlignment="1" applyProtection="1">
      <alignment horizontal="center"/>
    </xf>
    <xf numFmtId="164" fontId="53" fillId="11" borderId="6" xfId="4" applyNumberFormat="1" applyFont="1" applyFill="1" applyBorder="1" applyAlignment="1">
      <alignment horizontal="center"/>
    </xf>
    <xf numFmtId="164" fontId="53" fillId="11" borderId="11" xfId="4" applyNumberFormat="1" applyFont="1" applyFill="1" applyBorder="1" applyAlignment="1">
      <alignment horizontal="center"/>
    </xf>
    <xf numFmtId="0" fontId="0" fillId="11" borderId="11" xfId="0" applyFont="1" applyFill="1" applyBorder="1" applyAlignment="1">
      <alignment horizontal="center"/>
    </xf>
    <xf numFmtId="164" fontId="53" fillId="11" borderId="17" xfId="4" applyNumberFormat="1" applyFont="1" applyFill="1" applyBorder="1" applyAlignment="1">
      <alignment horizontal="center"/>
    </xf>
    <xf numFmtId="3" fontId="53" fillId="11" borderId="2" xfId="4" applyNumberFormat="1" applyFont="1" applyFill="1" applyBorder="1" applyAlignment="1">
      <alignment horizontal="center"/>
    </xf>
    <xf numFmtId="164" fontId="53" fillId="11" borderId="0" xfId="4" applyNumberFormat="1" applyFont="1" applyFill="1" applyBorder="1" applyAlignment="1">
      <alignment horizontal="center"/>
    </xf>
    <xf numFmtId="0" fontId="53" fillId="11" borderId="6" xfId="4" applyNumberFormat="1" applyFont="1" applyFill="1" applyBorder="1" applyAlignment="1" applyProtection="1">
      <alignment horizontal="center"/>
    </xf>
    <xf numFmtId="0" fontId="53" fillId="11" borderId="6" xfId="0" applyFont="1" applyFill="1" applyBorder="1" applyAlignment="1" applyProtection="1">
      <alignment horizontal="center"/>
    </xf>
    <xf numFmtId="44" fontId="53" fillId="11" borderId="6" xfId="1" applyFont="1" applyFill="1" applyBorder="1" applyAlignment="1" applyProtection="1">
      <alignment horizontal="right" vertical="center"/>
    </xf>
    <xf numFmtId="0" fontId="53" fillId="11" borderId="11" xfId="0" applyFont="1" applyFill="1" applyBorder="1" applyAlignment="1" applyProtection="1">
      <alignment horizontal="center"/>
    </xf>
    <xf numFmtId="44" fontId="53" fillId="11" borderId="11" xfId="1" applyFont="1" applyFill="1" applyBorder="1" applyAlignment="1" applyProtection="1">
      <alignment horizontal="right" vertical="center"/>
    </xf>
    <xf numFmtId="0" fontId="53" fillId="11" borderId="17" xfId="0" applyFont="1" applyFill="1" applyBorder="1" applyAlignment="1" applyProtection="1">
      <alignment horizontal="center"/>
    </xf>
    <xf numFmtId="44" fontId="53" fillId="11" borderId="17" xfId="1" applyFont="1" applyFill="1" applyBorder="1" applyAlignment="1" applyProtection="1">
      <alignment horizontal="right" vertical="center"/>
    </xf>
    <xf numFmtId="0" fontId="53" fillId="11" borderId="0" xfId="0" applyFont="1" applyFill="1" applyBorder="1" applyAlignment="1" applyProtection="1">
      <alignment horizontal="center"/>
    </xf>
    <xf numFmtId="1" fontId="53" fillId="11" borderId="2" xfId="4" applyNumberFormat="1" applyFont="1" applyFill="1" applyBorder="1" applyAlignment="1" applyProtection="1">
      <alignment horizontal="center"/>
    </xf>
    <xf numFmtId="165" fontId="53" fillId="11" borderId="2" xfId="1" applyNumberFormat="1" applyFont="1" applyFill="1" applyBorder="1" applyAlignment="1" applyProtection="1">
      <alignment horizontal="center"/>
    </xf>
    <xf numFmtId="0" fontId="52" fillId="11" borderId="0" xfId="0" applyFont="1" applyFill="1" applyBorder="1" applyAlignment="1">
      <alignment horizontal="center" vertical="center" textRotation="255"/>
    </xf>
    <xf numFmtId="44" fontId="0" fillId="11" borderId="0" xfId="1" applyFont="1" applyFill="1" applyBorder="1" applyAlignment="1">
      <alignment horizontal="center" vertical="center"/>
    </xf>
    <xf numFmtId="44" fontId="0" fillId="40" borderId="30" xfId="0" applyNumberFormat="1" applyFont="1" applyFill="1" applyBorder="1" applyAlignment="1" applyProtection="1">
      <alignment horizontal="center"/>
    </xf>
    <xf numFmtId="0" fontId="0" fillId="11" borderId="19" xfId="0" applyFont="1" applyFill="1" applyBorder="1" applyAlignment="1">
      <alignment horizontal="center" vertical="center"/>
    </xf>
    <xf numFmtId="0" fontId="0" fillId="11" borderId="20" xfId="0" applyFont="1" applyFill="1" applyBorder="1" applyAlignment="1">
      <alignment horizontal="center" vertical="center"/>
    </xf>
    <xf numFmtId="0" fontId="0" fillId="5" borderId="20" xfId="0" applyFont="1" applyFill="1" applyBorder="1" applyAlignment="1" applyProtection="1">
      <alignment horizontal="center" vertical="center"/>
      <protection locked="0"/>
    </xf>
    <xf numFmtId="0" fontId="0" fillId="6" borderId="20" xfId="0" applyFont="1" applyFill="1" applyBorder="1" applyAlignment="1" applyProtection="1">
      <alignment horizontal="center" vertical="center"/>
      <protection locked="0"/>
    </xf>
    <xf numFmtId="0" fontId="0" fillId="4" borderId="20" xfId="0" applyFont="1" applyFill="1" applyBorder="1" applyAlignment="1" applyProtection="1">
      <alignment horizontal="center" vertical="center"/>
      <protection locked="0"/>
    </xf>
    <xf numFmtId="0" fontId="0" fillId="7" borderId="20" xfId="0" applyFont="1" applyFill="1" applyBorder="1" applyAlignment="1" applyProtection="1">
      <alignment horizontal="center" vertical="center"/>
      <protection locked="0"/>
    </xf>
    <xf numFmtId="0" fontId="0" fillId="27" borderId="20" xfId="0" applyFont="1" applyFill="1" applyBorder="1" applyAlignment="1" applyProtection="1">
      <alignment horizontal="center" vertical="center"/>
      <protection locked="0"/>
    </xf>
    <xf numFmtId="0" fontId="0" fillId="8" borderId="20" xfId="0" applyFont="1" applyFill="1" applyBorder="1" applyAlignment="1" applyProtection="1">
      <alignment horizontal="center" vertical="center"/>
      <protection locked="0"/>
    </xf>
    <xf numFmtId="0" fontId="2" fillId="9" borderId="20" xfId="0" applyFont="1" applyFill="1" applyBorder="1" applyAlignment="1" applyProtection="1">
      <alignment horizontal="center" vertical="center"/>
      <protection locked="0"/>
    </xf>
    <xf numFmtId="0" fontId="2" fillId="10" borderId="20" xfId="0" applyFont="1" applyFill="1" applyBorder="1" applyAlignment="1" applyProtection="1">
      <alignment horizontal="center" vertical="center"/>
      <protection locked="0"/>
    </xf>
    <xf numFmtId="0" fontId="53" fillId="11" borderId="25" xfId="0" applyFont="1" applyFill="1" applyBorder="1" applyAlignment="1" applyProtection="1">
      <alignment horizontal="center" vertical="center"/>
      <protection locked="0"/>
    </xf>
    <xf numFmtId="49" fontId="53" fillId="11" borderId="19" xfId="0" applyNumberFormat="1" applyFont="1" applyFill="1" applyBorder="1" applyAlignment="1" applyProtection="1">
      <alignment horizontal="center" vertical="center"/>
      <protection locked="0"/>
    </xf>
    <xf numFmtId="0" fontId="52" fillId="11" borderId="38" xfId="0" applyFont="1" applyFill="1" applyBorder="1" applyAlignment="1">
      <alignment horizontal="center" vertical="center" textRotation="255"/>
    </xf>
    <xf numFmtId="0" fontId="0" fillId="11" borderId="33" xfId="0" applyFont="1" applyFill="1" applyBorder="1"/>
    <xf numFmtId="0" fontId="0" fillId="11" borderId="46" xfId="0" applyFont="1" applyFill="1" applyBorder="1"/>
    <xf numFmtId="0" fontId="0" fillId="11" borderId="38" xfId="0" applyFont="1" applyFill="1" applyBorder="1"/>
    <xf numFmtId="0" fontId="51" fillId="11" borderId="0" xfId="0" applyFont="1" applyFill="1" applyBorder="1" applyAlignment="1">
      <alignment horizontal="center" vertical="center"/>
    </xf>
    <xf numFmtId="0" fontId="0" fillId="11" borderId="0" xfId="0" applyFont="1" applyFill="1" applyBorder="1" applyProtection="1">
      <protection locked="0"/>
    </xf>
    <xf numFmtId="0" fontId="47" fillId="11" borderId="27" xfId="0" applyFont="1" applyFill="1" applyBorder="1" applyProtection="1">
      <protection locked="0"/>
    </xf>
    <xf numFmtId="0" fontId="0" fillId="11" borderId="44" xfId="0" applyFont="1" applyFill="1" applyBorder="1"/>
    <xf numFmtId="44" fontId="0" fillId="11" borderId="6" xfId="1" applyFont="1" applyFill="1" applyBorder="1" applyAlignment="1">
      <alignment horizontal="center" vertical="center"/>
    </xf>
    <xf numFmtId="44" fontId="0" fillId="11" borderId="11" xfId="1" applyFont="1" applyFill="1" applyBorder="1" applyAlignment="1">
      <alignment horizontal="center" vertical="center"/>
    </xf>
    <xf numFmtId="44" fontId="0" fillId="11" borderId="20" xfId="1" applyFont="1" applyFill="1" applyBorder="1" applyAlignment="1">
      <alignment horizontal="center" vertical="center"/>
    </xf>
    <xf numFmtId="0" fontId="0" fillId="11" borderId="55" xfId="0" applyFont="1" applyFill="1" applyBorder="1" applyAlignment="1">
      <alignment horizontal="center" vertical="center"/>
    </xf>
    <xf numFmtId="44" fontId="0" fillId="11" borderId="55" xfId="1" applyFont="1" applyFill="1" applyBorder="1" applyAlignment="1">
      <alignment horizontal="center" vertical="center"/>
    </xf>
    <xf numFmtId="0" fontId="0" fillId="5" borderId="55" xfId="0" applyFont="1" applyFill="1" applyBorder="1" applyAlignment="1" applyProtection="1">
      <alignment horizontal="center" vertical="center"/>
      <protection locked="0"/>
    </xf>
    <xf numFmtId="0" fontId="0" fillId="6" borderId="55" xfId="0" applyFont="1" applyFill="1" applyBorder="1" applyAlignment="1" applyProtection="1">
      <alignment horizontal="center" vertical="center"/>
      <protection locked="0"/>
    </xf>
    <xf numFmtId="0" fontId="0" fillId="4" borderId="55" xfId="0" applyFont="1" applyFill="1" applyBorder="1" applyAlignment="1" applyProtection="1">
      <alignment horizontal="center" vertical="center"/>
      <protection locked="0"/>
    </xf>
    <xf numFmtId="0" fontId="0" fillId="7" borderId="55" xfId="0" applyFont="1" applyFill="1" applyBorder="1" applyAlignment="1" applyProtection="1">
      <alignment horizontal="center" vertical="center"/>
      <protection locked="0"/>
    </xf>
    <xf numFmtId="0" fontId="0" fillId="27" borderId="55" xfId="0" applyFont="1" applyFill="1" applyBorder="1" applyAlignment="1" applyProtection="1">
      <alignment horizontal="center" vertical="center"/>
      <protection locked="0"/>
    </xf>
    <xf numFmtId="0" fontId="0" fillId="8" borderId="55" xfId="0" applyFont="1" applyFill="1" applyBorder="1" applyAlignment="1" applyProtection="1">
      <alignment horizontal="center" vertical="center"/>
      <protection locked="0"/>
    </xf>
    <xf numFmtId="0" fontId="2" fillId="9" borderId="55" xfId="0" applyFont="1" applyFill="1" applyBorder="1" applyAlignment="1" applyProtection="1">
      <alignment horizontal="center" vertical="center"/>
      <protection locked="0"/>
    </xf>
    <xf numFmtId="0" fontId="2" fillId="10" borderId="55" xfId="0" applyFont="1" applyFill="1" applyBorder="1" applyAlignment="1" applyProtection="1">
      <alignment horizontal="center" vertical="center"/>
      <protection locked="0"/>
    </xf>
    <xf numFmtId="0" fontId="53" fillId="11" borderId="59" xfId="0" applyFont="1" applyFill="1" applyBorder="1" applyAlignment="1" applyProtection="1">
      <alignment horizontal="center" vertical="center"/>
      <protection locked="0"/>
    </xf>
    <xf numFmtId="49" fontId="53" fillId="11" borderId="58" xfId="0" applyNumberFormat="1" applyFont="1" applyFill="1" applyBorder="1" applyAlignment="1" applyProtection="1">
      <alignment horizontal="center" vertical="center"/>
      <protection locked="0"/>
    </xf>
    <xf numFmtId="0" fontId="0" fillId="11" borderId="58" xfId="0" applyFont="1" applyFill="1" applyBorder="1" applyAlignment="1">
      <alignment horizontal="center" vertical="center"/>
    </xf>
    <xf numFmtId="165" fontId="0" fillId="11" borderId="55" xfId="1" applyNumberFormat="1" applyFont="1" applyFill="1" applyBorder="1" applyAlignment="1">
      <alignment horizontal="center" vertical="center"/>
    </xf>
    <xf numFmtId="0" fontId="47" fillId="11" borderId="0" xfId="0" applyFont="1" applyFill="1" applyBorder="1" applyProtection="1">
      <protection locked="0"/>
    </xf>
    <xf numFmtId="0" fontId="0" fillId="11" borderId="0" xfId="0" applyFont="1" applyFill="1" applyBorder="1" applyAlignment="1">
      <alignment horizontal="left" vertical="center"/>
    </xf>
    <xf numFmtId="0" fontId="54" fillId="11" borderId="5" xfId="0" applyFont="1" applyFill="1" applyBorder="1" applyAlignment="1">
      <alignment horizontal="center" vertical="center"/>
    </xf>
    <xf numFmtId="0" fontId="54" fillId="11" borderId="6" xfId="0" applyFont="1" applyFill="1" applyBorder="1" applyAlignment="1" applyProtection="1">
      <alignment horizontal="center"/>
    </xf>
    <xf numFmtId="0" fontId="54" fillId="11" borderId="6" xfId="0" applyFont="1" applyFill="1" applyBorder="1" applyAlignment="1" applyProtection="1">
      <alignment horizontal="center" vertical="center"/>
    </xf>
    <xf numFmtId="0" fontId="54" fillId="5" borderId="6" xfId="0" applyFont="1" applyFill="1" applyBorder="1" applyAlignment="1" applyProtection="1">
      <alignment horizontal="center" vertical="center"/>
      <protection locked="0"/>
    </xf>
    <xf numFmtId="0" fontId="54" fillId="6" borderId="6" xfId="0" applyFont="1" applyFill="1" applyBorder="1" applyAlignment="1" applyProtection="1">
      <alignment horizontal="center" vertical="center"/>
      <protection locked="0"/>
    </xf>
    <xf numFmtId="0" fontId="54" fillId="7" borderId="6" xfId="0" applyFont="1" applyFill="1" applyBorder="1" applyAlignment="1" applyProtection="1">
      <alignment horizontal="center" vertical="center"/>
      <protection locked="0"/>
    </xf>
    <xf numFmtId="0" fontId="54" fillId="8" borderId="6" xfId="0" applyFont="1" applyFill="1" applyBorder="1" applyAlignment="1" applyProtection="1">
      <alignment horizontal="center" vertical="center"/>
      <protection locked="0"/>
    </xf>
    <xf numFmtId="0" fontId="54" fillId="11" borderId="0" xfId="0" applyFont="1" applyFill="1" applyBorder="1" applyAlignment="1" applyProtection="1">
      <alignment horizontal="center" vertical="center"/>
      <protection locked="0"/>
    </xf>
    <xf numFmtId="49" fontId="54" fillId="11" borderId="32" xfId="0" applyNumberFormat="1" applyFont="1" applyFill="1" applyBorder="1" applyAlignment="1" applyProtection="1">
      <alignment horizontal="center" vertical="center"/>
      <protection locked="0"/>
    </xf>
    <xf numFmtId="0" fontId="54" fillId="11" borderId="48" xfId="0" applyFont="1" applyFill="1" applyBorder="1" applyAlignment="1" applyProtection="1">
      <alignment horizontal="center" vertical="center"/>
      <protection locked="0"/>
    </xf>
    <xf numFmtId="0" fontId="54" fillId="11" borderId="0" xfId="0" applyFont="1" applyFill="1" applyBorder="1" applyAlignment="1" applyProtection="1">
      <alignment horizontal="center"/>
    </xf>
    <xf numFmtId="0" fontId="54" fillId="11" borderId="10" xfId="0" applyFont="1" applyFill="1" applyBorder="1" applyAlignment="1">
      <alignment horizontal="center" vertical="center"/>
    </xf>
    <xf numFmtId="0" fontId="54" fillId="11" borderId="11" xfId="0" applyFont="1" applyFill="1" applyBorder="1" applyAlignment="1" applyProtection="1">
      <alignment horizontal="center"/>
    </xf>
    <xf numFmtId="0" fontId="54" fillId="11" borderId="11" xfId="0" applyFont="1" applyFill="1" applyBorder="1" applyAlignment="1" applyProtection="1">
      <alignment horizontal="center" vertical="center"/>
    </xf>
    <xf numFmtId="0" fontId="54" fillId="5" borderId="11" xfId="0" applyFont="1" applyFill="1" applyBorder="1" applyAlignment="1" applyProtection="1">
      <alignment horizontal="center" vertical="center"/>
      <protection locked="0"/>
    </xf>
    <xf numFmtId="0" fontId="54" fillId="6" borderId="11" xfId="0" applyFont="1" applyFill="1" applyBorder="1" applyAlignment="1" applyProtection="1">
      <alignment horizontal="center" vertical="center"/>
      <protection locked="0"/>
    </xf>
    <xf numFmtId="0" fontId="54" fillId="7" borderId="11" xfId="0" applyFont="1" applyFill="1" applyBorder="1" applyAlignment="1" applyProtection="1">
      <alignment horizontal="center" vertical="center"/>
      <protection locked="0"/>
    </xf>
    <xf numFmtId="0" fontId="54" fillId="8" borderId="11" xfId="0" applyFont="1" applyFill="1" applyBorder="1" applyAlignment="1" applyProtection="1">
      <alignment horizontal="center" vertical="center"/>
      <protection locked="0"/>
    </xf>
    <xf numFmtId="49" fontId="54" fillId="11" borderId="16" xfId="0" applyNumberFormat="1" applyFont="1" applyFill="1" applyBorder="1" applyAlignment="1" applyProtection="1">
      <alignment horizontal="center" vertical="center"/>
      <protection locked="0"/>
    </xf>
    <xf numFmtId="0" fontId="54" fillId="11" borderId="18" xfId="0" applyFont="1" applyFill="1" applyBorder="1" applyAlignment="1" applyProtection="1">
      <alignment horizontal="center" vertical="center"/>
      <protection locked="0"/>
    </xf>
    <xf numFmtId="2" fontId="54" fillId="11" borderId="11" xfId="0" applyNumberFormat="1" applyFont="1" applyFill="1" applyBorder="1" applyAlignment="1" applyProtection="1">
      <alignment horizontal="center"/>
    </xf>
    <xf numFmtId="0" fontId="54" fillId="11" borderId="16" xfId="0" applyFont="1" applyFill="1" applyBorder="1" applyAlignment="1">
      <alignment horizontal="center" vertical="center"/>
    </xf>
    <xf numFmtId="0" fontId="54" fillId="11" borderId="17" xfId="0" applyFont="1" applyFill="1" applyBorder="1" applyAlignment="1" applyProtection="1">
      <alignment horizontal="center"/>
    </xf>
    <xf numFmtId="0" fontId="54" fillId="11" borderId="17" xfId="0" applyFont="1" applyFill="1" applyBorder="1" applyAlignment="1" applyProtection="1">
      <alignment horizontal="center" vertical="center"/>
    </xf>
    <xf numFmtId="0" fontId="54" fillId="5" borderId="17" xfId="0" applyFont="1" applyFill="1" applyBorder="1" applyAlignment="1" applyProtection="1">
      <alignment horizontal="center" vertical="center"/>
      <protection locked="0"/>
    </xf>
    <xf numFmtId="0" fontId="54" fillId="6" borderId="17" xfId="0" applyFont="1" applyFill="1" applyBorder="1" applyAlignment="1" applyProtection="1">
      <alignment horizontal="center" vertical="center"/>
      <protection locked="0"/>
    </xf>
    <xf numFmtId="0" fontId="54" fillId="7" borderId="17" xfId="0" applyFont="1" applyFill="1" applyBorder="1" applyAlignment="1" applyProtection="1">
      <alignment horizontal="center" vertical="center"/>
      <protection locked="0"/>
    </xf>
    <xf numFmtId="0" fontId="54" fillId="8" borderId="17" xfId="0" applyFont="1" applyFill="1" applyBorder="1" applyAlignment="1" applyProtection="1">
      <alignment horizontal="center" vertical="center"/>
      <protection locked="0"/>
    </xf>
    <xf numFmtId="0" fontId="54" fillId="11" borderId="1" xfId="0" applyFont="1" applyFill="1" applyBorder="1" applyAlignment="1">
      <alignment horizontal="center" vertical="center"/>
    </xf>
    <xf numFmtId="0" fontId="54" fillId="11" borderId="2" xfId="0" applyFont="1" applyFill="1" applyBorder="1" applyAlignment="1" applyProtection="1">
      <alignment horizontal="center"/>
    </xf>
    <xf numFmtId="0" fontId="54" fillId="5" borderId="2" xfId="0" applyFont="1" applyFill="1" applyBorder="1" applyAlignment="1" applyProtection="1">
      <alignment horizontal="center" vertical="center"/>
      <protection locked="0"/>
    </xf>
    <xf numFmtId="0" fontId="54" fillId="6" borderId="2" xfId="0" applyFont="1" applyFill="1" applyBorder="1" applyAlignment="1" applyProtection="1">
      <alignment horizontal="center" vertical="center"/>
      <protection locked="0"/>
    </xf>
    <xf numFmtId="0" fontId="54" fillId="7" borderId="2" xfId="0" applyFont="1" applyFill="1" applyBorder="1" applyAlignment="1" applyProtection="1">
      <alignment horizontal="center" vertical="center"/>
      <protection locked="0"/>
    </xf>
    <xf numFmtId="0" fontId="54" fillId="8" borderId="2" xfId="0" applyFont="1" applyFill="1" applyBorder="1" applyAlignment="1" applyProtection="1">
      <alignment horizontal="center" vertical="center"/>
      <protection locked="0"/>
    </xf>
    <xf numFmtId="0" fontId="54" fillId="11" borderId="22" xfId="0" applyFont="1" applyFill="1" applyBorder="1" applyAlignment="1" applyProtection="1">
      <alignment horizontal="center" vertical="center"/>
      <protection locked="0"/>
    </xf>
    <xf numFmtId="49" fontId="54" fillId="11" borderId="1" xfId="0" applyNumberFormat="1" applyFont="1" applyFill="1" applyBorder="1" applyAlignment="1" applyProtection="1">
      <alignment horizontal="center" vertical="center"/>
      <protection locked="0"/>
    </xf>
    <xf numFmtId="2" fontId="54" fillId="11" borderId="17" xfId="0" applyNumberFormat="1" applyFont="1" applyFill="1" applyBorder="1" applyAlignment="1" applyProtection="1">
      <alignment horizontal="center"/>
    </xf>
    <xf numFmtId="0" fontId="54" fillId="11" borderId="6" xfId="0" applyFont="1" applyFill="1" applyBorder="1" applyAlignment="1">
      <alignment horizontal="center" vertical="center"/>
    </xf>
    <xf numFmtId="0" fontId="54" fillId="11" borderId="11" xfId="0" applyFont="1" applyFill="1" applyBorder="1" applyAlignment="1">
      <alignment horizontal="center" vertical="center"/>
    </xf>
    <xf numFmtId="0" fontId="54" fillId="11" borderId="49" xfId="0" applyFont="1" applyFill="1" applyBorder="1" applyAlignment="1" applyProtection="1">
      <alignment horizontal="center" vertical="center"/>
    </xf>
    <xf numFmtId="0" fontId="54" fillId="11" borderId="50" xfId="0" applyFont="1" applyFill="1" applyBorder="1" applyAlignment="1">
      <alignment horizontal="center" vertical="center"/>
    </xf>
    <xf numFmtId="0" fontId="54" fillId="11" borderId="51" xfId="0" applyFont="1" applyFill="1" applyBorder="1" applyAlignment="1">
      <alignment horizontal="center" vertical="center"/>
    </xf>
    <xf numFmtId="0" fontId="54" fillId="11" borderId="51" xfId="0" applyFont="1" applyFill="1" applyBorder="1" applyAlignment="1" applyProtection="1">
      <alignment horizontal="center" vertical="center"/>
    </xf>
    <xf numFmtId="0" fontId="54" fillId="11" borderId="2" xfId="0" applyFont="1" applyFill="1" applyBorder="1" applyAlignment="1">
      <alignment horizontal="center" vertical="center"/>
    </xf>
    <xf numFmtId="2" fontId="54" fillId="11" borderId="6" xfId="0" applyNumberFormat="1" applyFont="1" applyFill="1" applyBorder="1" applyAlignment="1" applyProtection="1">
      <alignment horizontal="center"/>
    </xf>
    <xf numFmtId="0" fontId="54" fillId="11" borderId="11" xfId="4" applyNumberFormat="1" applyFont="1" applyFill="1" applyBorder="1" applyAlignment="1" applyProtection="1">
      <alignment horizontal="center"/>
    </xf>
    <xf numFmtId="2" fontId="54" fillId="11" borderId="2" xfId="4" applyNumberFormat="1" applyFont="1" applyFill="1" applyBorder="1" applyAlignment="1" applyProtection="1">
      <alignment horizontal="center"/>
    </xf>
    <xf numFmtId="1" fontId="54" fillId="11" borderId="2" xfId="4" applyNumberFormat="1" applyFont="1" applyFill="1" applyBorder="1" applyAlignment="1" applyProtection="1">
      <alignment horizontal="center"/>
    </xf>
    <xf numFmtId="0" fontId="54" fillId="0" borderId="11" xfId="0" applyNumberFormat="1" applyFont="1" applyBorder="1" applyAlignment="1">
      <alignment horizontal="right"/>
    </xf>
    <xf numFmtId="166" fontId="0" fillId="11" borderId="6" xfId="1" applyNumberFormat="1" applyFont="1" applyFill="1" applyBorder="1" applyAlignment="1" applyProtection="1">
      <alignment horizontal="right" vertical="center"/>
    </xf>
    <xf numFmtId="166" fontId="0" fillId="11" borderId="11" xfId="1" applyNumberFormat="1" applyFont="1" applyFill="1" applyBorder="1" applyAlignment="1" applyProtection="1">
      <alignment horizontal="right" vertical="center"/>
    </xf>
    <xf numFmtId="166" fontId="0" fillId="11" borderId="17" xfId="1" applyNumberFormat="1" applyFont="1" applyFill="1" applyBorder="1" applyAlignment="1" applyProtection="1">
      <alignment horizontal="right" vertical="center"/>
    </xf>
    <xf numFmtId="166" fontId="0" fillId="11" borderId="2" xfId="1" applyNumberFormat="1" applyFont="1" applyFill="1" applyBorder="1" applyAlignment="1" applyProtection="1">
      <alignment horizontal="center"/>
    </xf>
    <xf numFmtId="166" fontId="0" fillId="11" borderId="0" xfId="1" applyNumberFormat="1" applyFont="1" applyFill="1" applyBorder="1" applyAlignment="1" applyProtection="1">
      <alignment horizontal="right" vertical="center"/>
    </xf>
    <xf numFmtId="166" fontId="0" fillId="11" borderId="2" xfId="1" applyNumberFormat="1" applyFont="1" applyFill="1" applyBorder="1" applyAlignment="1" applyProtection="1">
      <alignment horizontal="center" vertical="center"/>
    </xf>
    <xf numFmtId="166" fontId="0" fillId="11" borderId="2" xfId="1" applyNumberFormat="1" applyFont="1" applyFill="1" applyBorder="1" applyAlignment="1" applyProtection="1">
      <alignment horizontal="right" vertical="center"/>
    </xf>
    <xf numFmtId="166" fontId="0" fillId="11" borderId="0" xfId="0" applyNumberFormat="1" applyFont="1" applyFill="1" applyBorder="1" applyAlignment="1" applyProtection="1">
      <alignment horizontal="right"/>
    </xf>
    <xf numFmtId="166" fontId="47" fillId="11" borderId="0" xfId="1" applyNumberFormat="1" applyFont="1" applyFill="1" applyBorder="1" applyAlignment="1" applyProtection="1">
      <alignment horizontal="center"/>
    </xf>
    <xf numFmtId="166" fontId="0" fillId="11" borderId="6" xfId="1" applyNumberFormat="1" applyFont="1" applyFill="1" applyBorder="1" applyAlignment="1" applyProtection="1">
      <alignment horizontal="center" vertical="center"/>
    </xf>
    <xf numFmtId="166" fontId="0" fillId="11" borderId="11" xfId="0" applyNumberFormat="1" applyFont="1" applyFill="1" applyBorder="1" applyAlignment="1" applyProtection="1">
      <alignment horizontal="right" vertical="center"/>
    </xf>
    <xf numFmtId="166" fontId="0" fillId="11" borderId="17" xfId="0" applyNumberFormat="1" applyFont="1" applyFill="1" applyBorder="1" applyAlignment="1" applyProtection="1">
      <alignment horizontal="right" vertical="center"/>
    </xf>
    <xf numFmtId="166" fontId="53" fillId="11" borderId="2" xfId="1" applyNumberFormat="1" applyFont="1" applyFill="1" applyBorder="1" applyAlignment="1" applyProtection="1">
      <alignment horizontal="center"/>
    </xf>
    <xf numFmtId="166" fontId="0" fillId="11" borderId="0" xfId="0" applyNumberFormat="1" applyFont="1" applyFill="1" applyBorder="1" applyAlignment="1" applyProtection="1">
      <alignment horizontal="right" vertical="center"/>
    </xf>
    <xf numFmtId="166" fontId="0" fillId="11" borderId="6" xfId="0" applyNumberFormat="1" applyFont="1" applyFill="1" applyBorder="1" applyAlignment="1">
      <alignment horizontal="center" vertical="center"/>
    </xf>
    <xf numFmtId="166" fontId="0" fillId="11" borderId="11" xfId="0" applyNumberFormat="1" applyFont="1" applyFill="1" applyBorder="1" applyAlignment="1">
      <alignment horizontal="center" vertical="center"/>
    </xf>
    <xf numFmtId="166" fontId="0" fillId="11" borderId="17" xfId="0" applyNumberFormat="1" applyFont="1" applyFill="1" applyBorder="1" applyAlignment="1">
      <alignment horizontal="center" vertical="center"/>
    </xf>
    <xf numFmtId="166" fontId="53" fillId="11" borderId="2" xfId="1" applyNumberFormat="1" applyFont="1" applyFill="1" applyBorder="1" applyAlignment="1">
      <alignment horizontal="center"/>
    </xf>
    <xf numFmtId="166" fontId="0" fillId="11" borderId="0" xfId="0" applyNumberFormat="1" applyFont="1" applyFill="1" applyBorder="1" applyAlignment="1">
      <alignment horizontal="center" vertical="center"/>
    </xf>
    <xf numFmtId="166" fontId="54" fillId="11" borderId="6" xfId="1" applyNumberFormat="1" applyFont="1" applyFill="1" applyBorder="1" applyAlignment="1" applyProtection="1">
      <alignment horizontal="right" vertical="center"/>
    </xf>
    <xf numFmtId="166" fontId="54" fillId="11" borderId="11" xfId="1" applyNumberFormat="1" applyFont="1" applyFill="1" applyBorder="1" applyAlignment="1" applyProtection="1">
      <alignment horizontal="right" vertical="center"/>
    </xf>
    <xf numFmtId="166" fontId="54" fillId="11" borderId="17" xfId="1" applyNumberFormat="1" applyFont="1" applyFill="1" applyBorder="1" applyAlignment="1" applyProtection="1">
      <alignment horizontal="right" vertical="center"/>
    </xf>
    <xf numFmtId="166" fontId="54" fillId="11" borderId="2" xfId="1" applyNumberFormat="1" applyFont="1" applyFill="1" applyBorder="1" applyAlignment="1" applyProtection="1">
      <alignment horizontal="center"/>
    </xf>
    <xf numFmtId="166" fontId="53" fillId="11" borderId="6" xfId="1" applyNumberFormat="1" applyFont="1" applyFill="1" applyBorder="1" applyAlignment="1" applyProtection="1">
      <alignment horizontal="right" vertical="center"/>
    </xf>
    <xf numFmtId="166" fontId="53" fillId="11" borderId="11" xfId="1" applyNumberFormat="1" applyFont="1" applyFill="1" applyBorder="1" applyAlignment="1" applyProtection="1">
      <alignment horizontal="right" vertical="center"/>
    </xf>
    <xf numFmtId="166" fontId="53" fillId="11" borderId="17" xfId="1" applyNumberFormat="1" applyFont="1" applyFill="1" applyBorder="1" applyAlignment="1" applyProtection="1">
      <alignment horizontal="right" vertical="center"/>
    </xf>
    <xf numFmtId="166" fontId="53" fillId="11" borderId="0" xfId="1" applyNumberFormat="1" applyFont="1" applyFill="1" applyBorder="1" applyAlignment="1" applyProtection="1">
      <alignment horizontal="right" vertical="center"/>
    </xf>
    <xf numFmtId="166" fontId="0" fillId="11" borderId="2" xfId="1" applyNumberFormat="1" applyFont="1" applyFill="1" applyBorder="1" applyAlignment="1">
      <alignment horizontal="center" vertical="center"/>
    </xf>
    <xf numFmtId="166" fontId="0" fillId="11" borderId="0" xfId="1" applyNumberFormat="1" applyFont="1" applyFill="1" applyBorder="1" applyAlignment="1">
      <alignment horizontal="center" vertical="center"/>
    </xf>
    <xf numFmtId="166" fontId="54" fillId="11" borderId="51" xfId="1" applyNumberFormat="1" applyFont="1" applyFill="1" applyBorder="1" applyAlignment="1" applyProtection="1">
      <alignment horizontal="right" vertical="center"/>
    </xf>
    <xf numFmtId="166" fontId="54" fillId="11" borderId="2" xfId="1" applyNumberFormat="1" applyFont="1" applyFill="1" applyBorder="1" applyAlignment="1">
      <alignment horizontal="center" vertical="center"/>
    </xf>
    <xf numFmtId="166" fontId="0" fillId="11" borderId="53" xfId="1" applyNumberFormat="1" applyFont="1" applyFill="1" applyBorder="1" applyAlignment="1">
      <alignment horizontal="center" vertical="center"/>
    </xf>
    <xf numFmtId="166" fontId="0" fillId="11" borderId="3" xfId="1" applyNumberFormat="1" applyFont="1" applyFill="1" applyBorder="1" applyAlignment="1">
      <alignment horizontal="center" vertical="center"/>
    </xf>
    <xf numFmtId="166" fontId="54" fillId="0" borderId="0" xfId="1" applyNumberFormat="1" applyFont="1"/>
    <xf numFmtId="0" fontId="16" fillId="11" borderId="33" xfId="0" applyFont="1" applyFill="1" applyBorder="1" applyAlignment="1">
      <alignment horizontal="center" wrapText="1"/>
    </xf>
    <xf numFmtId="0" fontId="16" fillId="11" borderId="0" xfId="0" applyFont="1" applyFill="1" applyBorder="1" applyAlignment="1">
      <alignment horizontal="center" wrapText="1"/>
    </xf>
    <xf numFmtId="0" fontId="21" fillId="11" borderId="33" xfId="0" applyFont="1" applyFill="1" applyBorder="1" applyAlignment="1" applyProtection="1">
      <alignment horizontal="center" vertical="top" wrapText="1"/>
    </xf>
    <xf numFmtId="0" fontId="21" fillId="11" borderId="0" xfId="0" applyFont="1" applyFill="1" applyBorder="1" applyAlignment="1" applyProtection="1">
      <alignment horizontal="center" vertical="top" wrapText="1"/>
    </xf>
    <xf numFmtId="0" fontId="52" fillId="11" borderId="38" xfId="0" applyFont="1" applyFill="1" applyBorder="1" applyAlignment="1">
      <alignment horizontal="center" vertical="center" textRotation="255"/>
    </xf>
    <xf numFmtId="0" fontId="52" fillId="42" borderId="38" xfId="0" applyFont="1" applyFill="1" applyBorder="1" applyAlignment="1">
      <alignment horizontal="center" vertical="center" textRotation="255"/>
    </xf>
    <xf numFmtId="0" fontId="0" fillId="42" borderId="38" xfId="0" applyFont="1" applyFill="1" applyBorder="1" applyAlignment="1">
      <alignment horizontal="center" vertical="center" textRotation="255"/>
    </xf>
    <xf numFmtId="0" fontId="14" fillId="11" borderId="27" xfId="0" applyFont="1" applyFill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34" fillId="40" borderId="35" xfId="2" applyFont="1" applyFill="1" applyBorder="1" applyAlignment="1" applyProtection="1">
      <alignment horizontal="center" vertical="center"/>
    </xf>
    <xf numFmtId="0" fontId="34" fillId="40" borderId="36" xfId="2" applyFont="1" applyFill="1" applyBorder="1" applyAlignment="1" applyProtection="1">
      <alignment horizontal="center" vertical="center"/>
    </xf>
    <xf numFmtId="0" fontId="34" fillId="40" borderId="37" xfId="2" applyFont="1" applyFill="1" applyBorder="1" applyAlignment="1" applyProtection="1">
      <alignment horizontal="center" vertical="center"/>
    </xf>
    <xf numFmtId="0" fontId="46" fillId="11" borderId="27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12" borderId="0" xfId="0" applyFont="1" applyFill="1" applyAlignment="1" applyProtection="1">
      <alignment horizontal="center"/>
      <protection locked="0"/>
    </xf>
    <xf numFmtId="0" fontId="14" fillId="40" borderId="35" xfId="0" applyFont="1" applyFill="1" applyBorder="1" applyAlignment="1">
      <alignment horizontal="center"/>
    </xf>
    <xf numFmtId="0" fontId="14" fillId="40" borderId="37" xfId="0" applyFont="1" applyFill="1" applyBorder="1" applyAlignment="1">
      <alignment horizontal="center"/>
    </xf>
    <xf numFmtId="49" fontId="4" fillId="11" borderId="34" xfId="0" applyNumberFormat="1" applyFont="1" applyFill="1" applyBorder="1" applyAlignment="1" applyProtection="1">
      <alignment horizontal="left"/>
      <protection locked="0"/>
    </xf>
    <xf numFmtId="0" fontId="14" fillId="40" borderId="35" xfId="0" applyFont="1" applyFill="1" applyBorder="1" applyAlignment="1" applyProtection="1">
      <alignment horizontal="center"/>
      <protection locked="0"/>
    </xf>
    <xf numFmtId="0" fontId="14" fillId="40" borderId="36" xfId="0" applyFont="1" applyFill="1" applyBorder="1" applyAlignment="1" applyProtection="1">
      <alignment horizontal="center"/>
      <protection locked="0"/>
    </xf>
    <xf numFmtId="0" fontId="14" fillId="40" borderId="37" xfId="0" applyFont="1" applyFill="1" applyBorder="1" applyAlignment="1" applyProtection="1">
      <alignment horizontal="center"/>
      <protection locked="0"/>
    </xf>
    <xf numFmtId="0" fontId="48" fillId="40" borderId="45" xfId="3" applyFont="1" applyFill="1" applyBorder="1" applyAlignment="1">
      <alignment horizontal="center" vertical="center"/>
    </xf>
    <xf numFmtId="0" fontId="48" fillId="40" borderId="33" xfId="3" applyFont="1" applyFill="1" applyBorder="1" applyAlignment="1">
      <alignment horizontal="center" vertical="center"/>
    </xf>
    <xf numFmtId="0" fontId="48" fillId="40" borderId="46" xfId="3" applyFont="1" applyFill="1" applyBorder="1" applyAlignment="1">
      <alignment horizontal="center" vertical="center"/>
    </xf>
    <xf numFmtId="0" fontId="48" fillId="40" borderId="42" xfId="3" applyFont="1" applyFill="1" applyBorder="1" applyAlignment="1">
      <alignment horizontal="center" vertical="center"/>
    </xf>
    <xf numFmtId="0" fontId="48" fillId="40" borderId="27" xfId="3" applyFont="1" applyFill="1" applyBorder="1" applyAlignment="1">
      <alignment horizontal="center" vertical="center"/>
    </xf>
    <xf numFmtId="0" fontId="48" fillId="40" borderId="44" xfId="3" applyFont="1" applyFill="1" applyBorder="1" applyAlignment="1">
      <alignment horizontal="center" vertical="center"/>
    </xf>
    <xf numFmtId="0" fontId="34" fillId="40" borderId="35" xfId="0" applyFont="1" applyFill="1" applyBorder="1" applyAlignment="1" applyProtection="1">
      <alignment horizontal="center" vertical="center"/>
      <protection locked="0"/>
    </xf>
    <xf numFmtId="0" fontId="34" fillId="40" borderId="36" xfId="0" applyFont="1" applyFill="1" applyBorder="1" applyAlignment="1" applyProtection="1">
      <alignment horizontal="center" vertical="center"/>
      <protection locked="0"/>
    </xf>
    <xf numFmtId="0" fontId="34" fillId="40" borderId="37" xfId="0" applyFont="1" applyFill="1" applyBorder="1" applyAlignment="1" applyProtection="1">
      <alignment horizontal="center" vertical="center"/>
      <protection locked="0"/>
    </xf>
    <xf numFmtId="0" fontId="6" fillId="12" borderId="0" xfId="0" applyFont="1" applyFill="1" applyAlignment="1" applyProtection="1">
      <alignment horizontal="center"/>
      <protection locked="0"/>
    </xf>
    <xf numFmtId="0" fontId="51" fillId="11" borderId="38" xfId="0" applyFont="1" applyFill="1" applyBorder="1" applyAlignment="1">
      <alignment horizontal="center" vertical="center" textRotation="255" wrapText="1"/>
    </xf>
    <xf numFmtId="0" fontId="17" fillId="11" borderId="43" xfId="0" applyFont="1" applyFill="1" applyBorder="1" applyAlignment="1">
      <alignment horizontal="left"/>
    </xf>
    <xf numFmtId="0" fontId="17" fillId="11" borderId="0" xfId="0" applyFont="1" applyFill="1" applyBorder="1" applyAlignment="1">
      <alignment horizontal="left"/>
    </xf>
    <xf numFmtId="0" fontId="17" fillId="11" borderId="38" xfId="0" applyFont="1" applyFill="1" applyBorder="1" applyAlignment="1">
      <alignment horizontal="left"/>
    </xf>
    <xf numFmtId="0" fontId="17" fillId="11" borderId="43" xfId="0" applyFont="1" applyFill="1" applyBorder="1" applyAlignment="1">
      <alignment horizontal="left" indent="1"/>
    </xf>
    <xf numFmtId="0" fontId="17" fillId="11" borderId="0" xfId="0" applyFont="1" applyFill="1" applyBorder="1" applyAlignment="1">
      <alignment horizontal="left" indent="1"/>
    </xf>
    <xf numFmtId="0" fontId="17" fillId="11" borderId="38" xfId="0" applyFont="1" applyFill="1" applyBorder="1" applyAlignment="1">
      <alignment horizontal="left" indent="1"/>
    </xf>
    <xf numFmtId="0" fontId="49" fillId="40" borderId="35" xfId="0" applyFont="1" applyFill="1" applyBorder="1" applyAlignment="1">
      <alignment horizontal="center"/>
    </xf>
    <xf numFmtId="0" fontId="49" fillId="40" borderId="36" xfId="0" applyFont="1" applyFill="1" applyBorder="1" applyAlignment="1">
      <alignment horizontal="center"/>
    </xf>
    <xf numFmtId="0" fontId="49" fillId="40" borderId="37" xfId="0" applyFont="1" applyFill="1" applyBorder="1" applyAlignment="1">
      <alignment horizontal="center"/>
    </xf>
    <xf numFmtId="0" fontId="17" fillId="11" borderId="45" xfId="0" applyFont="1" applyFill="1" applyBorder="1" applyAlignment="1">
      <alignment horizontal="left"/>
    </xf>
    <xf numFmtId="0" fontId="17" fillId="11" borderId="33" xfId="0" applyFont="1" applyFill="1" applyBorder="1" applyAlignment="1">
      <alignment horizontal="left"/>
    </xf>
    <xf numFmtId="0" fontId="17" fillId="11" borderId="46" xfId="0" applyFont="1" applyFill="1" applyBorder="1" applyAlignment="1">
      <alignment horizontal="left"/>
    </xf>
    <xf numFmtId="0" fontId="17" fillId="11" borderId="45" xfId="0" applyFont="1" applyFill="1" applyBorder="1" applyAlignment="1">
      <alignment horizontal="right"/>
    </xf>
    <xf numFmtId="0" fontId="17" fillId="11" borderId="33" xfId="0" applyFont="1" applyFill="1" applyBorder="1" applyAlignment="1">
      <alignment horizontal="right"/>
    </xf>
    <xf numFmtId="0" fontId="17" fillId="11" borderId="46" xfId="0" applyFont="1" applyFill="1" applyBorder="1" applyAlignment="1">
      <alignment horizontal="right"/>
    </xf>
    <xf numFmtId="0" fontId="17" fillId="11" borderId="42" xfId="0" applyFont="1" applyFill="1" applyBorder="1" applyAlignment="1">
      <alignment horizontal="left"/>
    </xf>
    <xf numFmtId="0" fontId="17" fillId="11" borderId="27" xfId="0" applyFont="1" applyFill="1" applyBorder="1" applyAlignment="1">
      <alignment horizontal="left"/>
    </xf>
    <xf numFmtId="0" fontId="17" fillId="11" borderId="44" xfId="0" applyFont="1" applyFill="1" applyBorder="1" applyAlignment="1">
      <alignment horizontal="left"/>
    </xf>
    <xf numFmtId="0" fontId="17" fillId="11" borderId="42" xfId="0" applyFont="1" applyFill="1" applyBorder="1" applyAlignment="1">
      <alignment horizontal="left" indent="1"/>
    </xf>
    <xf numFmtId="0" fontId="17" fillId="11" borderId="27" xfId="0" applyFont="1" applyFill="1" applyBorder="1" applyAlignment="1">
      <alignment horizontal="left" indent="1"/>
    </xf>
    <xf numFmtId="0" fontId="17" fillId="11" borderId="44" xfId="0" applyFont="1" applyFill="1" applyBorder="1" applyAlignment="1">
      <alignment horizontal="left" indent="1"/>
    </xf>
    <xf numFmtId="0" fontId="34" fillId="40" borderId="35" xfId="2" applyFont="1" applyFill="1" applyBorder="1" applyAlignment="1" applyProtection="1">
      <alignment horizontal="center" vertical="center"/>
      <protection locked="0"/>
    </xf>
    <xf numFmtId="0" fontId="34" fillId="40" borderId="36" xfId="2" applyFont="1" applyFill="1" applyBorder="1" applyAlignment="1" applyProtection="1">
      <alignment horizontal="center" vertical="center"/>
      <protection locked="0"/>
    </xf>
    <xf numFmtId="0" fontId="34" fillId="40" borderId="37" xfId="2" applyFont="1" applyFill="1" applyBorder="1" applyAlignment="1" applyProtection="1">
      <alignment horizontal="center" vertical="center"/>
      <protection locked="0"/>
    </xf>
    <xf numFmtId="49" fontId="11" fillId="11" borderId="45" xfId="0" applyNumberFormat="1" applyFont="1" applyFill="1" applyBorder="1" applyAlignment="1" applyProtection="1">
      <alignment horizontal="left" vertical="top"/>
      <protection locked="0"/>
    </xf>
    <xf numFmtId="49" fontId="11" fillId="11" borderId="33" xfId="0" applyNumberFormat="1" applyFont="1" applyFill="1" applyBorder="1" applyAlignment="1" applyProtection="1">
      <alignment horizontal="left" vertical="top"/>
      <protection locked="0"/>
    </xf>
    <xf numFmtId="49" fontId="11" fillId="11" borderId="46" xfId="0" applyNumberFormat="1" applyFont="1" applyFill="1" applyBorder="1" applyAlignment="1" applyProtection="1">
      <alignment horizontal="left" vertical="top"/>
      <protection locked="0"/>
    </xf>
    <xf numFmtId="49" fontId="11" fillId="11" borderId="43" xfId="0" applyNumberFormat="1" applyFont="1" applyFill="1" applyBorder="1" applyAlignment="1" applyProtection="1">
      <alignment horizontal="left" vertical="top"/>
      <protection locked="0"/>
    </xf>
    <xf numFmtId="49" fontId="11" fillId="11" borderId="0" xfId="0" applyNumberFormat="1" applyFont="1" applyFill="1" applyBorder="1" applyAlignment="1" applyProtection="1">
      <alignment horizontal="left" vertical="top"/>
      <protection locked="0"/>
    </xf>
    <xf numFmtId="49" fontId="11" fillId="11" borderId="38" xfId="0" applyNumberFormat="1" applyFont="1" applyFill="1" applyBorder="1" applyAlignment="1" applyProtection="1">
      <alignment horizontal="left" vertical="top"/>
      <protection locked="0"/>
    </xf>
    <xf numFmtId="49" fontId="11" fillId="11" borderId="42" xfId="0" applyNumberFormat="1" applyFont="1" applyFill="1" applyBorder="1" applyAlignment="1" applyProtection="1">
      <alignment horizontal="left" vertical="top"/>
      <protection locked="0"/>
    </xf>
    <xf numFmtId="49" fontId="11" fillId="11" borderId="27" xfId="0" applyNumberFormat="1" applyFont="1" applyFill="1" applyBorder="1" applyAlignment="1" applyProtection="1">
      <alignment horizontal="left" vertical="top"/>
      <protection locked="0"/>
    </xf>
    <xf numFmtId="49" fontId="11" fillId="11" borderId="44" xfId="0" applyNumberFormat="1" applyFont="1" applyFill="1" applyBorder="1" applyAlignment="1" applyProtection="1">
      <alignment horizontal="left" vertical="top"/>
      <protection locked="0"/>
    </xf>
    <xf numFmtId="0" fontId="37" fillId="11" borderId="45" xfId="0" applyFont="1" applyFill="1" applyBorder="1" applyProtection="1">
      <protection locked="0"/>
    </xf>
    <xf numFmtId="0" fontId="37" fillId="11" borderId="33" xfId="0" applyFont="1" applyFill="1" applyBorder="1" applyProtection="1">
      <protection locked="0"/>
    </xf>
    <xf numFmtId="0" fontId="37" fillId="11" borderId="46" xfId="0" applyFont="1" applyFill="1" applyBorder="1" applyProtection="1">
      <protection locked="0"/>
    </xf>
    <xf numFmtId="0" fontId="7" fillId="11" borderId="43" xfId="0" applyFont="1" applyFill="1" applyBorder="1" applyAlignment="1" applyProtection="1">
      <protection locked="0"/>
    </xf>
    <xf numFmtId="0" fontId="7" fillId="11" borderId="0" xfId="0" applyFont="1" applyFill="1" applyBorder="1" applyAlignment="1" applyProtection="1">
      <protection locked="0"/>
    </xf>
    <xf numFmtId="0" fontId="7" fillId="11" borderId="38" xfId="0" applyFont="1" applyFill="1" applyBorder="1" applyAlignment="1" applyProtection="1">
      <protection locked="0"/>
    </xf>
    <xf numFmtId="0" fontId="7" fillId="11" borderId="43" xfId="0" applyFont="1" applyFill="1" applyBorder="1" applyProtection="1">
      <protection locked="0"/>
    </xf>
    <xf numFmtId="0" fontId="7" fillId="11" borderId="0" xfId="0" applyFont="1" applyFill="1" applyBorder="1" applyProtection="1">
      <protection locked="0"/>
    </xf>
    <xf numFmtId="0" fontId="7" fillId="11" borderId="38" xfId="0" applyFont="1" applyFill="1" applyBorder="1" applyProtection="1">
      <protection locked="0"/>
    </xf>
    <xf numFmtId="0" fontId="7" fillId="11" borderId="42" xfId="0" applyFont="1" applyFill="1" applyBorder="1" applyProtection="1">
      <protection locked="0"/>
    </xf>
    <xf numFmtId="0" fontId="7" fillId="11" borderId="27" xfId="0" applyFont="1" applyFill="1" applyBorder="1" applyProtection="1">
      <protection locked="0"/>
    </xf>
    <xf numFmtId="0" fontId="7" fillId="11" borderId="44" xfId="0" applyFont="1" applyFill="1" applyBorder="1" applyProtection="1">
      <protection locked="0"/>
    </xf>
    <xf numFmtId="49" fontId="4" fillId="11" borderId="34" xfId="0" applyNumberFormat="1" applyFont="1" applyFill="1" applyBorder="1" applyAlignment="1" applyProtection="1">
      <protection locked="0"/>
    </xf>
    <xf numFmtId="9" fontId="25" fillId="0" borderId="43" xfId="0" applyNumberFormat="1" applyFont="1" applyBorder="1" applyAlignment="1" applyProtection="1">
      <alignment horizontal="center" vertical="top"/>
      <protection locked="0"/>
    </xf>
    <xf numFmtId="9" fontId="25" fillId="0" borderId="38" xfId="0" applyNumberFormat="1" applyFont="1" applyBorder="1" applyAlignment="1" applyProtection="1">
      <alignment horizontal="center" vertical="top"/>
      <protection locked="0"/>
    </xf>
    <xf numFmtId="0" fontId="6" fillId="11" borderId="35" xfId="0" applyFont="1" applyFill="1" applyBorder="1" applyAlignment="1" applyProtection="1">
      <alignment horizontal="center"/>
      <protection locked="0"/>
    </xf>
    <xf numFmtId="0" fontId="6" fillId="11" borderId="37" xfId="0" applyFont="1" applyFill="1" applyBorder="1" applyAlignment="1" applyProtection="1">
      <alignment horizontal="center"/>
      <protection locked="0"/>
    </xf>
    <xf numFmtId="0" fontId="6" fillId="11" borderId="36" xfId="0" applyFont="1" applyFill="1" applyBorder="1" applyAlignment="1" applyProtection="1">
      <alignment horizontal="center"/>
      <protection locked="0"/>
    </xf>
    <xf numFmtId="9" fontId="25" fillId="0" borderId="43" xfId="0" applyNumberFormat="1" applyFont="1" applyBorder="1" applyAlignment="1" applyProtection="1">
      <alignment horizontal="center"/>
      <protection locked="0"/>
    </xf>
    <xf numFmtId="9" fontId="25" fillId="0" borderId="38" xfId="0" applyNumberFormat="1" applyFont="1" applyBorder="1" applyAlignment="1" applyProtection="1">
      <alignment horizontal="center"/>
      <protection locked="0"/>
    </xf>
    <xf numFmtId="166" fontId="0" fillId="40" borderId="9" xfId="1" applyNumberFormat="1" applyFont="1" applyFill="1" applyBorder="1" applyAlignment="1" applyProtection="1">
      <alignment horizontal="center"/>
    </xf>
    <xf numFmtId="166" fontId="0" fillId="40" borderId="15" xfId="1" applyNumberFormat="1" applyFont="1" applyFill="1" applyBorder="1" applyAlignment="1" applyProtection="1">
      <alignment horizontal="center"/>
    </xf>
    <xf numFmtId="166" fontId="0" fillId="40" borderId="21" xfId="1" applyNumberFormat="1" applyFont="1" applyFill="1" applyBorder="1" applyAlignment="1" applyProtection="1">
      <alignment horizontal="center"/>
    </xf>
    <xf numFmtId="166" fontId="0" fillId="11" borderId="0" xfId="1" applyNumberFormat="1" applyFont="1" applyFill="1" applyBorder="1" applyAlignment="1" applyProtection="1">
      <alignment horizontal="center"/>
    </xf>
    <xf numFmtId="166" fontId="0" fillId="40" borderId="4" xfId="1" applyNumberFormat="1" applyFont="1" applyFill="1" applyBorder="1" applyAlignment="1" applyProtection="1">
      <alignment horizontal="center"/>
    </xf>
    <xf numFmtId="166" fontId="54" fillId="40" borderId="9" xfId="1" applyNumberFormat="1" applyFont="1" applyFill="1" applyBorder="1" applyAlignment="1" applyProtection="1">
      <alignment horizontal="center"/>
    </xf>
    <xf numFmtId="166" fontId="54" fillId="40" borderId="15" xfId="1" applyNumberFormat="1" applyFont="1" applyFill="1" applyBorder="1" applyAlignment="1" applyProtection="1">
      <alignment horizontal="center"/>
    </xf>
    <xf numFmtId="166" fontId="54" fillId="40" borderId="21" xfId="1" applyNumberFormat="1" applyFont="1" applyFill="1" applyBorder="1" applyAlignment="1" applyProtection="1">
      <alignment horizontal="center"/>
    </xf>
    <xf numFmtId="166" fontId="0" fillId="40" borderId="30" xfId="1" applyNumberFormat="1" applyFont="1" applyFill="1" applyBorder="1" applyAlignment="1" applyProtection="1">
      <alignment horizontal="center"/>
    </xf>
    <xf numFmtId="166" fontId="4" fillId="0" borderId="39" xfId="4" applyNumberFormat="1" applyFont="1" applyBorder="1" applyAlignment="1" applyProtection="1">
      <alignment horizontal="center" vertical="center"/>
    </xf>
    <xf numFmtId="166" fontId="4" fillId="0" borderId="57" xfId="4" applyNumberFormat="1" applyFont="1" applyBorder="1" applyAlignment="1" applyProtection="1">
      <alignment horizontal="center" vertical="center"/>
    </xf>
    <xf numFmtId="166" fontId="4" fillId="0" borderId="41" xfId="4" applyNumberFormat="1" applyFont="1" applyBorder="1" applyAlignment="1" applyProtection="1">
      <alignment horizontal="center" vertical="center"/>
    </xf>
    <xf numFmtId="166" fontId="4" fillId="0" borderId="47" xfId="4" applyNumberFormat="1" applyFont="1" applyBorder="1" applyAlignment="1" applyProtection="1">
      <alignment horizontal="center" vertical="center"/>
    </xf>
    <xf numFmtId="166" fontId="4" fillId="0" borderId="42" xfId="4" applyNumberFormat="1" applyFont="1" applyBorder="1" applyAlignment="1" applyProtection="1">
      <alignment horizontal="center" vertical="center"/>
    </xf>
    <xf numFmtId="166" fontId="4" fillId="0" borderId="44" xfId="4" applyNumberFormat="1" applyFont="1" applyBorder="1" applyAlignment="1" applyProtection="1">
      <alignment horizontal="center" vertical="center"/>
    </xf>
    <xf numFmtId="166" fontId="4" fillId="0" borderId="35" xfId="4" applyNumberFormat="1" applyFont="1" applyBorder="1" applyAlignment="1" applyProtection="1">
      <alignment horizontal="center" vertical="center"/>
    </xf>
    <xf numFmtId="166" fontId="4" fillId="0" borderId="37" xfId="4" applyNumberFormat="1" applyFont="1" applyBorder="1" applyAlignment="1" applyProtection="1">
      <alignment horizontal="center" vertical="center"/>
    </xf>
    <xf numFmtId="49" fontId="31" fillId="10" borderId="2" xfId="0" applyNumberFormat="1" applyFont="1" applyFill="1" applyBorder="1" applyAlignment="1" applyProtection="1">
      <alignment horizontal="center" vertical="center" wrapText="1"/>
    </xf>
    <xf numFmtId="0" fontId="55" fillId="10" borderId="6" xfId="0" applyFont="1" applyFill="1" applyBorder="1" applyAlignment="1" applyProtection="1">
      <alignment horizontal="center" vertical="center"/>
      <protection locked="0"/>
    </xf>
    <xf numFmtId="0" fontId="55" fillId="10" borderId="11" xfId="0" applyFont="1" applyFill="1" applyBorder="1" applyAlignment="1" applyProtection="1">
      <alignment horizontal="center" vertical="center"/>
      <protection locked="0"/>
    </xf>
    <xf numFmtId="0" fontId="55" fillId="10" borderId="17" xfId="0" applyFont="1" applyFill="1" applyBorder="1" applyAlignment="1" applyProtection="1">
      <alignment horizontal="center" vertical="center"/>
      <protection locked="0"/>
    </xf>
    <xf numFmtId="0" fontId="55" fillId="10" borderId="2" xfId="0" applyFont="1" applyFill="1" applyBorder="1" applyAlignment="1" applyProtection="1">
      <alignment horizontal="center" vertical="center"/>
      <protection locked="0"/>
    </xf>
    <xf numFmtId="49" fontId="6" fillId="43" borderId="2" xfId="0" applyNumberFormat="1" applyFont="1" applyFill="1" applyBorder="1" applyAlignment="1" applyProtection="1">
      <alignment horizontal="center" vertical="center" wrapText="1"/>
    </xf>
    <xf numFmtId="0" fontId="0" fillId="43" borderId="6" xfId="0" applyFont="1" applyFill="1" applyBorder="1" applyAlignment="1" applyProtection="1">
      <alignment horizontal="center" vertical="center"/>
      <protection locked="0"/>
    </xf>
    <xf numFmtId="0" fontId="0" fillId="43" borderId="11" xfId="0" applyFont="1" applyFill="1" applyBorder="1" applyAlignment="1" applyProtection="1">
      <alignment horizontal="center" vertical="center"/>
      <protection locked="0"/>
    </xf>
    <xf numFmtId="0" fontId="0" fillId="43" borderId="17" xfId="0" applyFont="1" applyFill="1" applyBorder="1" applyAlignment="1" applyProtection="1">
      <alignment horizontal="center" vertical="center"/>
      <protection locked="0"/>
    </xf>
    <xf numFmtId="0" fontId="0" fillId="43" borderId="2" xfId="0" applyFont="1" applyFill="1" applyBorder="1" applyAlignment="1" applyProtection="1">
      <alignment horizontal="center" vertical="center"/>
      <protection locked="0"/>
    </xf>
    <xf numFmtId="0" fontId="0" fillId="43" borderId="51" xfId="0" applyFont="1" applyFill="1" applyBorder="1" applyAlignment="1" applyProtection="1">
      <alignment horizontal="center" vertical="center"/>
      <protection locked="0"/>
    </xf>
    <xf numFmtId="0" fontId="54" fillId="43" borderId="6" xfId="0" applyFont="1" applyFill="1" applyBorder="1" applyAlignment="1" applyProtection="1">
      <alignment horizontal="center" vertical="center"/>
      <protection locked="0"/>
    </xf>
    <xf numFmtId="0" fontId="54" fillId="43" borderId="11" xfId="0" applyFont="1" applyFill="1" applyBorder="1" applyAlignment="1" applyProtection="1">
      <alignment horizontal="center" vertical="center"/>
      <protection locked="0"/>
    </xf>
    <xf numFmtId="0" fontId="54" fillId="43" borderId="17" xfId="0" applyFont="1" applyFill="1" applyBorder="1" applyAlignment="1" applyProtection="1">
      <alignment horizontal="center" vertical="center"/>
      <protection locked="0"/>
    </xf>
    <xf numFmtId="0" fontId="54" fillId="43" borderId="2" xfId="0" applyFont="1" applyFill="1" applyBorder="1" applyAlignment="1" applyProtection="1">
      <alignment horizontal="center" vertical="center"/>
      <protection locked="0"/>
    </xf>
    <xf numFmtId="0" fontId="0" fillId="43" borderId="20" xfId="0" applyFont="1" applyFill="1" applyBorder="1" applyAlignment="1" applyProtection="1">
      <alignment horizontal="center" vertical="center"/>
      <protection locked="0"/>
    </xf>
    <xf numFmtId="0" fontId="14" fillId="11" borderId="0" xfId="0" applyFont="1" applyFill="1" applyBorder="1" applyAlignment="1">
      <alignment horizontal="center"/>
    </xf>
    <xf numFmtId="49" fontId="10" fillId="4" borderId="2" xfId="0" applyNumberFormat="1" applyFont="1" applyFill="1" applyBorder="1" applyAlignment="1" applyProtection="1">
      <alignment horizontal="center" vertical="center" wrapText="1"/>
    </xf>
    <xf numFmtId="49" fontId="10" fillId="9" borderId="35" xfId="0" applyNumberFormat="1" applyFont="1" applyFill="1" applyBorder="1" applyAlignment="1" applyProtection="1">
      <alignment horizontal="center" vertical="center" wrapText="1"/>
    </xf>
    <xf numFmtId="0" fontId="53" fillId="4" borderId="8" xfId="0" applyFont="1" applyFill="1" applyBorder="1" applyAlignment="1" applyProtection="1">
      <alignment horizontal="center" vertical="center"/>
      <protection locked="0"/>
    </xf>
    <xf numFmtId="0" fontId="53" fillId="9" borderId="61" xfId="0" applyFont="1" applyFill="1" applyBorder="1" applyAlignment="1" applyProtection="1">
      <alignment horizontal="center" vertical="center"/>
      <protection locked="0"/>
    </xf>
    <xf numFmtId="0" fontId="53" fillId="4" borderId="14" xfId="0" applyFont="1" applyFill="1" applyBorder="1" applyAlignment="1" applyProtection="1">
      <alignment horizontal="center" vertical="center"/>
      <protection locked="0"/>
    </xf>
    <xf numFmtId="0" fontId="53" fillId="9" borderId="41" xfId="0" applyFont="1" applyFill="1" applyBorder="1" applyAlignment="1" applyProtection="1">
      <alignment horizontal="center" vertical="center"/>
      <protection locked="0"/>
    </xf>
    <xf numFmtId="0" fontId="53" fillId="4" borderId="29" xfId="0" applyFont="1" applyFill="1" applyBorder="1" applyAlignment="1" applyProtection="1">
      <alignment horizontal="center" vertical="center"/>
      <protection locked="0"/>
    </xf>
    <xf numFmtId="0" fontId="53" fillId="9" borderId="40" xfId="0" applyFont="1" applyFill="1" applyBorder="1" applyAlignment="1" applyProtection="1">
      <alignment horizontal="center" vertical="center"/>
      <protection locked="0"/>
    </xf>
    <xf numFmtId="0" fontId="53" fillId="4" borderId="3" xfId="0" applyFont="1" applyFill="1" applyBorder="1" applyAlignment="1" applyProtection="1">
      <alignment horizontal="center" vertical="center"/>
      <protection locked="0"/>
    </xf>
    <xf numFmtId="0" fontId="53" fillId="9" borderId="35" xfId="0" applyFont="1" applyFill="1" applyBorder="1" applyAlignment="1" applyProtection="1">
      <alignment horizontal="center" vertical="center"/>
      <protection locked="0"/>
    </xf>
    <xf numFmtId="0" fontId="53" fillId="4" borderId="6" xfId="0" applyFont="1" applyFill="1" applyBorder="1" applyAlignment="1" applyProtection="1">
      <alignment horizontal="center" vertical="center"/>
      <protection locked="0"/>
    </xf>
    <xf numFmtId="0" fontId="53" fillId="9" borderId="8" xfId="0" applyFont="1" applyFill="1" applyBorder="1" applyAlignment="1" applyProtection="1">
      <alignment horizontal="center" vertical="center"/>
      <protection locked="0"/>
    </xf>
    <xf numFmtId="0" fontId="53" fillId="4" borderId="11" xfId="0" applyFont="1" applyFill="1" applyBorder="1" applyAlignment="1" applyProtection="1">
      <alignment horizontal="center" vertical="center"/>
      <protection locked="0"/>
    </xf>
    <xf numFmtId="0" fontId="53" fillId="9" borderId="14" xfId="0" applyFont="1" applyFill="1" applyBorder="1" applyAlignment="1" applyProtection="1">
      <alignment horizontal="center" vertical="center"/>
      <protection locked="0"/>
    </xf>
    <xf numFmtId="0" fontId="53" fillId="4" borderId="17" xfId="0" applyFont="1" applyFill="1" applyBorder="1" applyAlignment="1" applyProtection="1">
      <alignment horizontal="center" vertical="center"/>
      <protection locked="0"/>
    </xf>
    <xf numFmtId="0" fontId="53" fillId="9" borderId="29" xfId="0" applyFont="1" applyFill="1" applyBorder="1" applyAlignment="1" applyProtection="1">
      <alignment horizontal="center" vertical="center"/>
      <protection locked="0"/>
    </xf>
    <xf numFmtId="0" fontId="53" fillId="4" borderId="2" xfId="0" applyFont="1" applyFill="1" applyBorder="1" applyAlignment="1" applyProtection="1">
      <alignment horizontal="center" vertical="center"/>
      <protection locked="0"/>
    </xf>
    <xf numFmtId="0" fontId="53" fillId="9" borderId="3" xfId="0" applyFont="1" applyFill="1" applyBorder="1" applyAlignment="1" applyProtection="1">
      <alignment horizontal="center" vertical="center"/>
      <protection locked="0"/>
    </xf>
    <xf numFmtId="0" fontId="53" fillId="11" borderId="0" xfId="0" applyFont="1" applyFill="1" applyAlignment="1" applyProtection="1">
      <alignment horizontal="center" vertical="center"/>
      <protection locked="0"/>
    </xf>
    <xf numFmtId="0" fontId="53" fillId="4" borderId="51" xfId="0" applyFont="1" applyFill="1" applyBorder="1" applyAlignment="1" applyProtection="1">
      <alignment horizontal="center" vertical="center"/>
      <protection locked="0"/>
    </xf>
    <xf numFmtId="0" fontId="53" fillId="9" borderId="54" xfId="0" applyFont="1" applyFill="1" applyBorder="1" applyAlignment="1" applyProtection="1">
      <alignment horizontal="center" vertical="center"/>
      <protection locked="0"/>
    </xf>
    <xf numFmtId="0" fontId="56" fillId="4" borderId="6" xfId="0" applyFont="1" applyFill="1" applyBorder="1" applyAlignment="1" applyProtection="1">
      <alignment horizontal="center" vertical="center"/>
      <protection locked="0"/>
    </xf>
    <xf numFmtId="0" fontId="56" fillId="9" borderId="8" xfId="0" applyFont="1" applyFill="1" applyBorder="1" applyAlignment="1" applyProtection="1">
      <alignment horizontal="center" vertical="center"/>
      <protection locked="0"/>
    </xf>
    <xf numFmtId="0" fontId="56" fillId="4" borderId="11" xfId="0" applyFont="1" applyFill="1" applyBorder="1" applyAlignment="1" applyProtection="1">
      <alignment horizontal="center" vertical="center"/>
      <protection locked="0"/>
    </xf>
    <xf numFmtId="0" fontId="56" fillId="9" borderId="14" xfId="0" applyFont="1" applyFill="1" applyBorder="1" applyAlignment="1" applyProtection="1">
      <alignment horizontal="center" vertical="center"/>
      <protection locked="0"/>
    </xf>
    <xf numFmtId="0" fontId="56" fillId="4" borderId="17" xfId="0" applyFont="1" applyFill="1" applyBorder="1" applyAlignment="1" applyProtection="1">
      <alignment horizontal="center" vertical="center"/>
      <protection locked="0"/>
    </xf>
    <xf numFmtId="0" fontId="56" fillId="9" borderId="29" xfId="0" applyFont="1" applyFill="1" applyBorder="1" applyAlignment="1" applyProtection="1">
      <alignment horizontal="center" vertical="center"/>
      <protection locked="0"/>
    </xf>
    <xf numFmtId="0" fontId="56" fillId="4" borderId="2" xfId="0" applyFont="1" applyFill="1" applyBorder="1" applyAlignment="1" applyProtection="1">
      <alignment horizontal="center" vertical="center"/>
      <protection locked="0"/>
    </xf>
    <xf numFmtId="0" fontId="56" fillId="9" borderId="3" xfId="0" applyFont="1" applyFill="1" applyBorder="1" applyAlignment="1" applyProtection="1">
      <alignment horizontal="center" vertical="center"/>
      <protection locked="0"/>
    </xf>
    <xf numFmtId="0" fontId="53" fillId="4" borderId="20" xfId="0" applyFont="1" applyFill="1" applyBorder="1" applyAlignment="1" applyProtection="1">
      <alignment horizontal="center" vertical="center"/>
      <protection locked="0"/>
    </xf>
    <xf numFmtId="0" fontId="53" fillId="9" borderId="53" xfId="0" applyFont="1" applyFill="1" applyBorder="1" applyAlignment="1" applyProtection="1">
      <alignment horizontal="center" vertical="center"/>
      <protection locked="0"/>
    </xf>
  </cellXfs>
  <cellStyles count="8">
    <cellStyle name="40% - Accent1" xfId="3" builtinId="31"/>
    <cellStyle name="Accent1" xfId="2" builtinId="29"/>
    <cellStyle name="Currency" xfId="1" builtinId="4"/>
    <cellStyle name="Good" xfId="6" builtinId="26"/>
    <cellStyle name="Hyperlink" xfId="5" builtinId="8"/>
    <cellStyle name="Normal" xfId="0" builtinId="0"/>
    <cellStyle name="Normal 2" xfId="7" xr:uid="{00000000-0005-0000-0000-000006000000}"/>
    <cellStyle name="Normal 6" xfId="4" xr:uid="{00000000-0005-0000-0000-000007000000}"/>
  </cellStyles>
  <dxfs count="0"/>
  <tableStyles count="0" defaultTableStyle="TableStyleMedium2" defaultPivotStyle="PivotStyleLight16"/>
  <colors>
    <mruColors>
      <color rgb="FFFF6600"/>
      <color rgb="FFFF9801"/>
      <color rgb="FFFF00FF"/>
      <color rgb="FF00FE7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562078</xdr:colOff>
      <xdr:row>1</xdr:row>
      <xdr:rowOff>190500</xdr:rowOff>
    </xdr:from>
    <xdr:to>
      <xdr:col>12</xdr:col>
      <xdr:colOff>47625</xdr:colOff>
      <xdr:row>7</xdr:row>
      <xdr:rowOff>23127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F845424-81F3-476C-8419-77B05C71D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278" y="390525"/>
          <a:ext cx="3019322" cy="1166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ouieanderson@live.com" TargetMode="External"/><Relationship Id="rId2" Type="http://schemas.openxmlformats.org/officeDocument/2006/relationships/hyperlink" Target="http://www.kingdomclimbing.com/" TargetMode="External"/><Relationship Id="rId1" Type="http://schemas.openxmlformats.org/officeDocument/2006/relationships/hyperlink" Target="mailto:louieanderson@live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546"/>
  <sheetViews>
    <sheetView tabSelected="1" zoomScaleNormal="100" zoomScalePageLayoutView="85" workbookViewId="0">
      <selection activeCell="A223" sqref="A213:XFD223"/>
    </sheetView>
  </sheetViews>
  <sheetFormatPr defaultColWidth="0" defaultRowHeight="15.75" zeroHeight="1"/>
  <cols>
    <col min="1" max="1" width="6.28515625" style="29" customWidth="1"/>
    <col min="2" max="2" width="6.140625" customWidth="1"/>
    <col min="3" max="3" width="22.85546875" style="147" customWidth="1"/>
    <col min="4" max="4" width="9.7109375" style="147" customWidth="1"/>
    <col min="5" max="5" width="10.7109375" style="147" customWidth="1"/>
    <col min="6" max="6" width="13.42578125" style="147" customWidth="1"/>
    <col min="7" max="7" width="12" style="77" customWidth="1"/>
    <col min="8" max="8" width="11.85546875" style="77" customWidth="1"/>
    <col min="9" max="17" width="10.28515625" style="77" customWidth="1"/>
    <col min="18" max="18" width="4.42578125" style="79" customWidth="1"/>
    <col min="19" max="19" width="10.28515625" style="77" customWidth="1"/>
    <col min="20" max="20" width="10.28515625" style="79" customWidth="1"/>
    <col min="21" max="21" width="4.42578125" style="79" customWidth="1"/>
    <col min="22" max="22" width="16.28515625" style="174" customWidth="1"/>
    <col min="23" max="23" width="12.7109375" style="29" customWidth="1"/>
    <col min="24" max="30" width="0" style="29" hidden="1" customWidth="1"/>
    <col min="31" max="31" width="0" hidden="1" customWidth="1"/>
    <col min="32" max="16383" width="9.140625" hidden="1"/>
    <col min="16384" max="16384" width="2" hidden="1" customWidth="1"/>
  </cols>
  <sheetData>
    <row r="1" spans="1:30">
      <c r="B1" s="2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1"/>
      <c r="S1" s="70"/>
      <c r="T1" s="71"/>
      <c r="U1" s="71"/>
    </row>
    <row r="2" spans="1:30">
      <c r="B2" s="29"/>
      <c r="C2" s="11"/>
      <c r="D2" s="11"/>
      <c r="E2" s="11"/>
      <c r="F2" s="70"/>
      <c r="G2" s="70"/>
      <c r="H2" s="70"/>
      <c r="I2" s="78"/>
      <c r="J2" s="78"/>
      <c r="K2" s="78"/>
      <c r="L2" s="78"/>
      <c r="M2" s="78"/>
      <c r="N2" s="70"/>
      <c r="O2" s="70"/>
      <c r="P2" s="70"/>
      <c r="Q2" s="70"/>
      <c r="R2" s="71"/>
      <c r="S2" s="70"/>
      <c r="T2" s="71"/>
      <c r="U2" s="71"/>
    </row>
    <row r="3" spans="1:30" ht="20.25">
      <c r="B3" s="29"/>
      <c r="C3" s="142"/>
      <c r="D3" s="11"/>
      <c r="E3" s="11"/>
      <c r="F3" s="70"/>
      <c r="G3" s="70"/>
      <c r="H3" s="70"/>
      <c r="I3" s="78"/>
      <c r="J3" s="78"/>
      <c r="K3" s="78"/>
      <c r="L3" s="78"/>
      <c r="M3" s="78"/>
      <c r="N3" s="70"/>
      <c r="O3" s="70"/>
      <c r="P3" s="70"/>
      <c r="Q3" s="70"/>
      <c r="R3" s="72"/>
      <c r="S3" s="70"/>
      <c r="T3" s="71"/>
      <c r="U3" s="71"/>
    </row>
    <row r="4" spans="1:30">
      <c r="B4" s="29"/>
      <c r="C4" s="43"/>
      <c r="D4" s="11"/>
      <c r="E4" s="11"/>
      <c r="F4" s="70"/>
      <c r="G4" s="78"/>
      <c r="H4" s="78"/>
      <c r="I4" s="78"/>
      <c r="J4" s="78"/>
      <c r="K4" s="78"/>
      <c r="L4" s="78"/>
      <c r="M4" s="78"/>
      <c r="N4" s="70"/>
      <c r="O4" s="70"/>
      <c r="P4" s="70"/>
      <c r="Q4" s="70"/>
      <c r="R4" s="73"/>
      <c r="S4" s="118"/>
      <c r="T4" s="119"/>
      <c r="U4" s="119"/>
      <c r="V4" s="175"/>
    </row>
    <row r="5" spans="1:30" ht="20.25">
      <c r="B5" s="29"/>
      <c r="C5" s="142" t="s">
        <v>364</v>
      </c>
      <c r="D5" s="11"/>
      <c r="E5" s="11"/>
      <c r="F5" s="70"/>
      <c r="G5" s="70"/>
      <c r="H5" s="70"/>
      <c r="I5" s="78"/>
      <c r="J5" s="78"/>
      <c r="K5" s="78"/>
      <c r="L5" s="78"/>
      <c r="M5" s="78"/>
      <c r="N5" s="70"/>
      <c r="O5" s="70"/>
      <c r="P5" s="70"/>
      <c r="Q5" s="70"/>
      <c r="R5" s="72" t="s">
        <v>357</v>
      </c>
      <c r="S5" s="70"/>
      <c r="T5" s="71"/>
      <c r="U5" s="71"/>
    </row>
    <row r="6" spans="1:30" ht="16.5" thickBot="1">
      <c r="B6" s="29"/>
      <c r="C6" s="43"/>
      <c r="D6" s="11"/>
      <c r="E6" s="11"/>
      <c r="F6" s="70"/>
      <c r="G6" s="78"/>
      <c r="H6" s="78"/>
      <c r="I6" s="78"/>
      <c r="J6" s="78"/>
      <c r="K6" s="78"/>
      <c r="L6" s="78"/>
      <c r="M6" s="78"/>
      <c r="N6" s="70"/>
      <c r="O6" s="70"/>
      <c r="P6" s="70"/>
      <c r="Q6" s="70"/>
      <c r="R6" s="73" t="s">
        <v>358</v>
      </c>
      <c r="S6" s="118"/>
      <c r="T6" s="119"/>
      <c r="U6" s="119"/>
      <c r="V6" s="175"/>
    </row>
    <row r="7" spans="1:30" ht="16.5" thickBot="1">
      <c r="B7" s="29"/>
      <c r="C7" s="81" t="s">
        <v>355</v>
      </c>
      <c r="D7" s="11"/>
      <c r="E7" s="11"/>
      <c r="F7" s="70"/>
      <c r="G7" s="78"/>
      <c r="H7" s="78"/>
      <c r="I7" s="78"/>
      <c r="J7" s="78"/>
      <c r="K7" s="78"/>
      <c r="L7" s="78"/>
      <c r="M7" s="78"/>
      <c r="N7" s="78"/>
      <c r="O7" s="78"/>
      <c r="P7" s="70"/>
      <c r="Q7" s="70"/>
      <c r="R7" s="283" t="s">
        <v>396</v>
      </c>
      <c r="S7" s="118"/>
      <c r="T7" s="119"/>
      <c r="U7" s="119"/>
      <c r="V7" s="175"/>
    </row>
    <row r="8" spans="1:30" ht="16.5" thickBot="1">
      <c r="B8" s="29"/>
      <c r="C8" s="82"/>
      <c r="D8" s="11"/>
      <c r="E8" s="11"/>
      <c r="F8" s="70"/>
      <c r="G8" s="78"/>
      <c r="H8" s="78"/>
      <c r="I8" s="78"/>
      <c r="J8" s="78"/>
      <c r="K8" s="78"/>
      <c r="L8" s="78"/>
      <c r="M8" s="78"/>
      <c r="N8" s="78"/>
      <c r="O8" s="78"/>
      <c r="P8" s="70"/>
      <c r="Q8" s="70"/>
      <c r="R8" s="283" t="s">
        <v>365</v>
      </c>
      <c r="S8" s="118"/>
      <c r="T8" s="119"/>
      <c r="U8" s="119"/>
      <c r="V8" s="175"/>
    </row>
    <row r="9" spans="1:30" ht="16.5" thickBot="1">
      <c r="B9" s="29"/>
      <c r="C9" s="83" t="s">
        <v>356</v>
      </c>
      <c r="D9" s="11"/>
      <c r="E9" s="11"/>
      <c r="F9" s="70"/>
      <c r="G9" s="78"/>
      <c r="H9" s="78"/>
      <c r="I9" s="78"/>
      <c r="J9" s="78"/>
      <c r="K9" s="78"/>
      <c r="L9" s="78"/>
      <c r="M9" s="78"/>
      <c r="N9" s="78"/>
      <c r="O9" s="78"/>
      <c r="P9" s="70"/>
      <c r="Q9" s="70"/>
      <c r="R9" s="71"/>
      <c r="S9" s="70"/>
      <c r="T9" s="71"/>
      <c r="U9" s="71"/>
    </row>
    <row r="10" spans="1:30" ht="16.5" customHeight="1" thickBot="1">
      <c r="B10" s="29"/>
      <c r="C10" s="640" t="s">
        <v>562</v>
      </c>
      <c r="D10" s="641"/>
      <c r="E10" s="641"/>
      <c r="F10" s="642"/>
      <c r="G10" s="311"/>
      <c r="H10" s="640" t="s">
        <v>563</v>
      </c>
      <c r="I10" s="641"/>
      <c r="J10" s="641"/>
      <c r="K10" s="642"/>
      <c r="L10" s="311"/>
      <c r="M10" s="640" t="s">
        <v>564</v>
      </c>
      <c r="N10" s="641"/>
      <c r="O10" s="641"/>
      <c r="P10" s="641"/>
      <c r="Q10" s="641"/>
      <c r="R10" s="641"/>
      <c r="S10" s="641"/>
      <c r="T10" s="641"/>
      <c r="U10" s="641"/>
      <c r="V10" s="641"/>
      <c r="W10" s="642"/>
    </row>
    <row r="11" spans="1:30" s="28" customFormat="1" ht="16.5" customHeight="1">
      <c r="A11" s="80"/>
      <c r="B11" s="80"/>
      <c r="C11" s="643" t="s">
        <v>565</v>
      </c>
      <c r="D11" s="644"/>
      <c r="E11" s="644"/>
      <c r="F11" s="645"/>
      <c r="G11" s="312"/>
      <c r="H11" s="646"/>
      <c r="I11" s="647"/>
      <c r="J11" s="647"/>
      <c r="K11" s="648"/>
      <c r="L11" s="312"/>
      <c r="M11" s="634" t="s">
        <v>565</v>
      </c>
      <c r="N11" s="635"/>
      <c r="O11" s="635"/>
      <c r="P11" s="635"/>
      <c r="Q11" s="635"/>
      <c r="R11" s="636"/>
      <c r="S11" s="643" t="s">
        <v>566</v>
      </c>
      <c r="T11" s="644"/>
      <c r="U11" s="644"/>
      <c r="V11" s="644"/>
      <c r="W11" s="645"/>
      <c r="X11" s="80"/>
      <c r="Y11" s="80"/>
      <c r="Z11" s="80"/>
      <c r="AA11" s="80"/>
      <c r="AB11" s="80"/>
      <c r="AC11" s="80"/>
    </row>
    <row r="12" spans="1:30" s="28" customFormat="1">
      <c r="A12" s="80"/>
      <c r="B12" s="80"/>
      <c r="C12" s="634" t="s">
        <v>257</v>
      </c>
      <c r="D12" s="635"/>
      <c r="E12" s="635"/>
      <c r="F12" s="636"/>
      <c r="G12" s="312"/>
      <c r="H12" s="634" t="s">
        <v>257</v>
      </c>
      <c r="I12" s="635"/>
      <c r="J12" s="635"/>
      <c r="K12" s="636"/>
      <c r="L12" s="312"/>
      <c r="M12" s="634" t="s">
        <v>261</v>
      </c>
      <c r="N12" s="635"/>
      <c r="O12" s="635"/>
      <c r="P12" s="635"/>
      <c r="Q12" s="635"/>
      <c r="R12" s="636"/>
      <c r="S12" s="637" t="s">
        <v>567</v>
      </c>
      <c r="T12" s="638"/>
      <c r="U12" s="638"/>
      <c r="V12" s="638"/>
      <c r="W12" s="639"/>
      <c r="X12" s="80"/>
      <c r="Y12" s="80"/>
      <c r="Z12" s="80"/>
      <c r="AA12" s="80"/>
      <c r="AB12" s="80"/>
      <c r="AC12" s="80"/>
    </row>
    <row r="13" spans="1:30" s="124" customFormat="1">
      <c r="C13" s="634" t="s">
        <v>266</v>
      </c>
      <c r="D13" s="635"/>
      <c r="E13" s="635"/>
      <c r="F13" s="636"/>
      <c r="G13" s="312"/>
      <c r="H13" s="634" t="s">
        <v>266</v>
      </c>
      <c r="I13" s="635"/>
      <c r="J13" s="635"/>
      <c r="K13" s="636"/>
      <c r="L13" s="312"/>
      <c r="M13" s="634" t="s">
        <v>568</v>
      </c>
      <c r="N13" s="635"/>
      <c r="O13" s="635"/>
      <c r="P13" s="635"/>
      <c r="Q13" s="635"/>
      <c r="R13" s="636"/>
      <c r="S13" s="637" t="s">
        <v>569</v>
      </c>
      <c r="T13" s="638"/>
      <c r="U13" s="638"/>
      <c r="V13" s="638"/>
      <c r="W13" s="639"/>
    </row>
    <row r="14" spans="1:30" ht="16.5" thickBot="1">
      <c r="B14" s="1"/>
      <c r="C14" s="649" t="s">
        <v>267</v>
      </c>
      <c r="D14" s="650"/>
      <c r="E14" s="650"/>
      <c r="F14" s="651"/>
      <c r="G14" s="312"/>
      <c r="H14" s="649" t="s">
        <v>267</v>
      </c>
      <c r="I14" s="650"/>
      <c r="J14" s="650"/>
      <c r="K14" s="651"/>
      <c r="L14" s="312"/>
      <c r="M14" s="649" t="s">
        <v>263</v>
      </c>
      <c r="N14" s="650"/>
      <c r="O14" s="650"/>
      <c r="P14" s="650"/>
      <c r="Q14" s="650"/>
      <c r="R14" s="651"/>
      <c r="S14" s="652" t="s">
        <v>268</v>
      </c>
      <c r="T14" s="653"/>
      <c r="U14" s="653"/>
      <c r="V14" s="653"/>
      <c r="W14" s="654"/>
      <c r="AD14"/>
    </row>
    <row r="15" spans="1:30" hidden="1">
      <c r="B15" s="1"/>
      <c r="C15" s="313"/>
      <c r="D15" s="11"/>
      <c r="E15" s="11"/>
      <c r="F15" s="70"/>
      <c r="G15" s="78"/>
      <c r="H15" s="78"/>
      <c r="I15" s="78"/>
      <c r="J15" s="78"/>
      <c r="K15" s="78"/>
      <c r="L15" s="78"/>
      <c r="M15" s="78"/>
      <c r="N15" s="78"/>
      <c r="O15" s="78"/>
      <c r="P15" s="70"/>
      <c r="Q15" s="70"/>
      <c r="R15" s="283"/>
      <c r="S15" s="118"/>
      <c r="T15" s="119"/>
      <c r="U15" s="119"/>
      <c r="V15" s="175"/>
      <c r="AD15"/>
    </row>
    <row r="16" spans="1:30" hidden="1">
      <c r="B16" s="1"/>
      <c r="C16" s="310"/>
      <c r="D16" s="11"/>
      <c r="E16" s="11"/>
      <c r="F16" s="70"/>
      <c r="G16" s="78"/>
      <c r="H16" s="78"/>
      <c r="I16" s="78"/>
      <c r="J16" s="78"/>
      <c r="K16" s="78"/>
      <c r="L16" s="78"/>
      <c r="M16" s="78"/>
      <c r="N16" s="78"/>
      <c r="O16" s="78"/>
      <c r="P16" s="70"/>
      <c r="Q16" s="70"/>
      <c r="R16" s="283"/>
      <c r="S16" s="118"/>
      <c r="T16" s="119"/>
      <c r="U16" s="119"/>
      <c r="V16" s="175"/>
      <c r="AD16"/>
    </row>
    <row r="17" spans="1:30" hidden="1">
      <c r="B17" s="1"/>
      <c r="C17" s="309"/>
      <c r="D17" s="11"/>
      <c r="E17" s="11"/>
      <c r="F17" s="70"/>
      <c r="G17" s="78"/>
      <c r="H17" s="78"/>
      <c r="I17" s="78"/>
      <c r="J17" s="78"/>
      <c r="K17" s="78"/>
      <c r="L17" s="78"/>
      <c r="M17" s="78"/>
      <c r="N17" s="78"/>
      <c r="O17" s="78"/>
      <c r="P17" s="70"/>
      <c r="Q17" s="70"/>
      <c r="R17" s="71"/>
      <c r="S17" s="70"/>
      <c r="T17" s="71"/>
      <c r="U17" s="71"/>
      <c r="AD17"/>
    </row>
    <row r="18" spans="1:30" hidden="1">
      <c r="B18" s="1"/>
      <c r="C18" s="70"/>
      <c r="D18" s="70"/>
      <c r="E18" s="70"/>
      <c r="F18" s="70"/>
      <c r="G18" s="78"/>
      <c r="H18" s="78"/>
      <c r="I18" s="78"/>
      <c r="J18" s="78"/>
      <c r="K18" s="78"/>
      <c r="L18" s="78"/>
      <c r="M18" s="78"/>
      <c r="N18" s="70"/>
      <c r="O18" s="70"/>
      <c r="P18" s="70"/>
      <c r="Q18" s="70"/>
      <c r="R18" s="71"/>
      <c r="S18" s="70"/>
      <c r="T18" s="71"/>
      <c r="U18" s="71"/>
      <c r="AD18"/>
    </row>
    <row r="19" spans="1:30" s="29" customFormat="1" hidden="1">
      <c r="B19" s="1"/>
      <c r="C19" s="70"/>
      <c r="D19" s="70"/>
      <c r="E19" s="70"/>
      <c r="F19" s="70"/>
      <c r="G19" s="70"/>
      <c r="H19" s="70"/>
      <c r="I19" s="78"/>
      <c r="J19" s="78"/>
      <c r="K19" s="78"/>
      <c r="L19" s="78"/>
      <c r="M19" s="78"/>
      <c r="N19" s="70"/>
      <c r="O19" s="70"/>
      <c r="P19" s="70"/>
      <c r="Q19" s="70"/>
      <c r="R19" s="71"/>
      <c r="S19" s="70"/>
      <c r="T19" s="71"/>
      <c r="U19" s="71"/>
      <c r="V19" s="174"/>
    </row>
    <row r="20" spans="1:30" ht="24.75" thickBot="1">
      <c r="B20" s="1"/>
      <c r="C20" s="77"/>
      <c r="D20" s="11"/>
      <c r="E20" s="11"/>
      <c r="F20" s="11"/>
      <c r="G20" s="11"/>
      <c r="H20" s="11"/>
      <c r="I20" s="607" t="s">
        <v>387</v>
      </c>
      <c r="J20" s="607"/>
      <c r="K20" s="607"/>
      <c r="L20" s="607"/>
      <c r="M20" s="607"/>
      <c r="N20" s="607"/>
      <c r="O20" s="607"/>
      <c r="P20" s="607"/>
      <c r="Q20" s="720"/>
      <c r="R20" s="74"/>
      <c r="S20" s="182" t="s">
        <v>359</v>
      </c>
      <c r="T20" s="184" t="s">
        <v>386</v>
      </c>
      <c r="V20" s="176"/>
      <c r="AD20"/>
    </row>
    <row r="21" spans="1:30" ht="79.5" thickBot="1">
      <c r="B21" s="1"/>
      <c r="C21" s="131" t="s">
        <v>0</v>
      </c>
      <c r="D21" s="183" t="s">
        <v>4</v>
      </c>
      <c r="E21" s="132" t="s">
        <v>1</v>
      </c>
      <c r="F21" s="132" t="s">
        <v>2</v>
      </c>
      <c r="G21" s="183" t="s">
        <v>3</v>
      </c>
      <c r="H21" s="133" t="s">
        <v>5</v>
      </c>
      <c r="I21" s="140" t="s">
        <v>608</v>
      </c>
      <c r="J21" s="135" t="s">
        <v>609</v>
      </c>
      <c r="K21" s="136" t="s">
        <v>610</v>
      </c>
      <c r="L21" s="704" t="s">
        <v>611</v>
      </c>
      <c r="M21" s="134" t="s">
        <v>612</v>
      </c>
      <c r="N21" s="709" t="s">
        <v>613</v>
      </c>
      <c r="O21" s="721" t="s">
        <v>614</v>
      </c>
      <c r="P21" s="722" t="s">
        <v>615</v>
      </c>
      <c r="Q21" s="121"/>
      <c r="R21" s="121"/>
      <c r="S21" s="129" t="s">
        <v>616</v>
      </c>
      <c r="T21" s="130" t="s">
        <v>360</v>
      </c>
      <c r="U21" s="30"/>
      <c r="V21" s="128" t="s">
        <v>6</v>
      </c>
      <c r="W21" s="80"/>
      <c r="AD21"/>
    </row>
    <row r="22" spans="1:30">
      <c r="B22" s="1"/>
      <c r="C22" s="125"/>
      <c r="D22" s="125"/>
      <c r="E22" s="125"/>
      <c r="F22" s="125"/>
      <c r="G22" s="125"/>
      <c r="H22" s="125"/>
      <c r="I22" s="126"/>
      <c r="J22" s="122"/>
      <c r="K22" s="122"/>
      <c r="L22" s="127"/>
      <c r="M22" s="122"/>
      <c r="N22" s="122"/>
      <c r="O22" s="121"/>
      <c r="P22" s="121"/>
      <c r="Q22" s="121"/>
      <c r="R22" s="121"/>
      <c r="S22" s="121"/>
      <c r="T22" s="121"/>
      <c r="U22" s="30"/>
      <c r="V22" s="123"/>
      <c r="W22" s="80"/>
      <c r="AD22"/>
    </row>
    <row r="23" spans="1:30" ht="16.5" thickBot="1">
      <c r="B23" s="1"/>
      <c r="C23" s="150" t="s">
        <v>254</v>
      </c>
      <c r="D23" s="125"/>
      <c r="E23" s="125"/>
      <c r="F23" s="125"/>
      <c r="G23" s="125"/>
      <c r="H23" s="125"/>
      <c r="I23" s="126"/>
      <c r="J23" s="122"/>
      <c r="K23" s="122"/>
      <c r="L23" s="127"/>
      <c r="M23" s="122"/>
      <c r="N23" s="122"/>
      <c r="O23" s="121"/>
      <c r="P23" s="121"/>
      <c r="Q23" s="121"/>
      <c r="R23" s="121"/>
      <c r="S23" s="121"/>
      <c r="T23" s="121"/>
      <c r="U23" s="30"/>
      <c r="V23" s="123"/>
      <c r="W23" s="124"/>
      <c r="AD23"/>
    </row>
    <row r="24" spans="1:30" s="329" customFormat="1" ht="16.5" customHeight="1">
      <c r="B24" s="330"/>
      <c r="C24" s="365" t="s">
        <v>11</v>
      </c>
      <c r="D24" s="366">
        <v>2.52</v>
      </c>
      <c r="E24" s="331" t="s">
        <v>218</v>
      </c>
      <c r="F24" s="331" t="s">
        <v>7</v>
      </c>
      <c r="G24" s="331">
        <v>5</v>
      </c>
      <c r="H24" s="566">
        <v>41.6666666666667</v>
      </c>
      <c r="I24" s="367"/>
      <c r="J24" s="370"/>
      <c r="K24" s="372"/>
      <c r="L24" s="420"/>
      <c r="M24" s="368"/>
      <c r="N24" s="710"/>
      <c r="O24" s="723"/>
      <c r="P24" s="724"/>
      <c r="Q24" s="412"/>
      <c r="R24" s="373"/>
      <c r="S24" s="374"/>
      <c r="T24" s="375"/>
      <c r="U24" s="376"/>
      <c r="V24" s="687">
        <f>SUM(I24:Q24,T24)*H24</f>
        <v>0</v>
      </c>
    </row>
    <row r="25" spans="1:30" s="333" customFormat="1" ht="16.5" customHeight="1">
      <c r="A25" s="329"/>
      <c r="B25" s="330"/>
      <c r="C25" s="378" t="s">
        <v>11</v>
      </c>
      <c r="D25" s="379">
        <v>5.6</v>
      </c>
      <c r="E25" s="332" t="s">
        <v>219</v>
      </c>
      <c r="F25" s="332" t="s">
        <v>12</v>
      </c>
      <c r="G25" s="332">
        <v>5</v>
      </c>
      <c r="H25" s="567">
        <v>75</v>
      </c>
      <c r="I25" s="380"/>
      <c r="J25" s="383"/>
      <c r="K25" s="385"/>
      <c r="L25" s="423"/>
      <c r="M25" s="381"/>
      <c r="N25" s="711"/>
      <c r="O25" s="725"/>
      <c r="P25" s="726"/>
      <c r="Q25" s="412"/>
      <c r="R25" s="373"/>
      <c r="S25" s="386"/>
      <c r="T25" s="387"/>
      <c r="U25" s="376"/>
      <c r="V25" s="688">
        <f>SUM(I25:Q25,T25)*H25</f>
        <v>0</v>
      </c>
      <c r="W25" s="329"/>
      <c r="X25" s="329"/>
      <c r="Y25" s="329"/>
      <c r="Z25" s="329"/>
      <c r="AA25" s="329"/>
      <c r="AB25" s="329"/>
      <c r="AC25" s="329"/>
    </row>
    <row r="26" spans="1:30" s="333" customFormat="1" ht="16.5" customHeight="1">
      <c r="A26" s="329"/>
      <c r="B26" s="330"/>
      <c r="C26" s="378" t="s">
        <v>11</v>
      </c>
      <c r="D26" s="379">
        <v>8.7200000000000006</v>
      </c>
      <c r="E26" s="332" t="s">
        <v>220</v>
      </c>
      <c r="F26" s="332" t="s">
        <v>9</v>
      </c>
      <c r="G26" s="332">
        <v>5</v>
      </c>
      <c r="H26" s="567">
        <v>148.33333333333334</v>
      </c>
      <c r="I26" s="380"/>
      <c r="J26" s="383"/>
      <c r="K26" s="385"/>
      <c r="L26" s="423"/>
      <c r="M26" s="381"/>
      <c r="N26" s="711"/>
      <c r="O26" s="725"/>
      <c r="P26" s="726"/>
      <c r="Q26" s="412"/>
      <c r="R26" s="373"/>
      <c r="S26" s="386"/>
      <c r="T26" s="387"/>
      <c r="U26" s="376"/>
      <c r="V26" s="688">
        <f>SUM(I26:Q26,T26)*H26</f>
        <v>0</v>
      </c>
      <c r="W26" s="329"/>
      <c r="X26" s="329"/>
      <c r="Y26" s="329"/>
      <c r="Z26" s="329"/>
      <c r="AA26" s="329"/>
      <c r="AB26" s="329"/>
      <c r="AC26" s="329"/>
    </row>
    <row r="27" spans="1:30" s="333" customFormat="1" ht="16.5" customHeight="1" thickBot="1">
      <c r="A27" s="329"/>
      <c r="B27" s="330"/>
      <c r="C27" s="389" t="s">
        <v>11</v>
      </c>
      <c r="D27" s="390">
        <v>15</v>
      </c>
      <c r="E27" s="334" t="s">
        <v>221</v>
      </c>
      <c r="F27" s="334" t="s">
        <v>13</v>
      </c>
      <c r="G27" s="334">
        <v>1</v>
      </c>
      <c r="H27" s="568">
        <v>125</v>
      </c>
      <c r="I27" s="391"/>
      <c r="J27" s="394"/>
      <c r="K27" s="396"/>
      <c r="L27" s="425"/>
      <c r="M27" s="392"/>
      <c r="N27" s="712"/>
      <c r="O27" s="727"/>
      <c r="P27" s="728"/>
      <c r="Q27" s="412"/>
      <c r="R27" s="373"/>
      <c r="S27" s="397"/>
      <c r="T27" s="398"/>
      <c r="U27" s="376"/>
      <c r="V27" s="688">
        <f>SUM(I27:Q27,T27)*H27</f>
        <v>0</v>
      </c>
      <c r="W27" s="329"/>
      <c r="X27" s="329"/>
      <c r="Y27" s="329"/>
      <c r="Z27" s="329"/>
      <c r="AA27" s="329"/>
      <c r="AB27" s="329"/>
      <c r="AC27" s="329"/>
    </row>
    <row r="28" spans="1:30" s="333" customFormat="1" ht="16.5" customHeight="1" thickBot="1">
      <c r="A28" s="329"/>
      <c r="B28" s="330"/>
      <c r="C28" s="399" t="s">
        <v>326</v>
      </c>
      <c r="D28" s="335">
        <f>SUM(D24:D27)</f>
        <v>31.84</v>
      </c>
      <c r="E28" s="335" t="s">
        <v>397</v>
      </c>
      <c r="F28" s="335" t="s">
        <v>398</v>
      </c>
      <c r="G28" s="400">
        <f>SUM(G24:G27)</f>
        <v>16</v>
      </c>
      <c r="H28" s="569">
        <f>SUM(H24:H27)</f>
        <v>390.00000000000006</v>
      </c>
      <c r="I28" s="401"/>
      <c r="J28" s="404"/>
      <c r="K28" s="406"/>
      <c r="L28" s="427"/>
      <c r="M28" s="402"/>
      <c r="N28" s="713"/>
      <c r="O28" s="729"/>
      <c r="P28" s="730"/>
      <c r="Q28" s="412"/>
      <c r="R28" s="373"/>
      <c r="S28" s="407"/>
      <c r="T28" s="408"/>
      <c r="U28" s="376"/>
      <c r="V28" s="689">
        <f>SUM(I28:Q28,T28)*H28</f>
        <v>0</v>
      </c>
      <c r="W28" s="329"/>
      <c r="X28" s="329"/>
      <c r="Y28" s="329"/>
      <c r="Z28" s="329"/>
      <c r="AA28" s="329"/>
      <c r="AB28" s="329"/>
      <c r="AC28" s="329"/>
    </row>
    <row r="29" spans="1:30" s="329" customFormat="1" ht="16.5" customHeight="1" thickBot="1">
      <c r="B29" s="330"/>
      <c r="C29" s="345"/>
      <c r="D29" s="410"/>
      <c r="E29" s="336"/>
      <c r="F29" s="336"/>
      <c r="G29" s="336"/>
      <c r="H29" s="570"/>
      <c r="I29" s="411"/>
      <c r="J29" s="411"/>
      <c r="K29" s="411"/>
      <c r="L29" s="373"/>
      <c r="M29" s="411"/>
      <c r="N29" s="411"/>
      <c r="O29" s="412"/>
      <c r="P29" s="412"/>
      <c r="Q29" s="412"/>
      <c r="R29" s="373"/>
      <c r="S29" s="413"/>
      <c r="T29" s="412"/>
      <c r="U29" s="376"/>
      <c r="V29" s="690"/>
    </row>
    <row r="30" spans="1:30" s="333" customFormat="1" ht="16.5" customHeight="1">
      <c r="A30" s="329"/>
      <c r="B30" s="330"/>
      <c r="C30" s="365" t="s">
        <v>14</v>
      </c>
      <c r="D30" s="366">
        <v>3.96</v>
      </c>
      <c r="E30" s="331" t="s">
        <v>222</v>
      </c>
      <c r="F30" s="331" t="s">
        <v>7</v>
      </c>
      <c r="G30" s="331">
        <v>5</v>
      </c>
      <c r="H30" s="566">
        <v>60</v>
      </c>
      <c r="I30" s="367"/>
      <c r="J30" s="370"/>
      <c r="K30" s="372"/>
      <c r="L30" s="420"/>
      <c r="M30" s="368"/>
      <c r="N30" s="710"/>
      <c r="O30" s="723"/>
      <c r="P30" s="724"/>
      <c r="Q30" s="412"/>
      <c r="R30" s="373"/>
      <c r="S30" s="415"/>
      <c r="T30" s="416"/>
      <c r="U30" s="376"/>
      <c r="V30" s="687">
        <f>SUM(I30:Q30,T30)*H30</f>
        <v>0</v>
      </c>
      <c r="W30" s="329"/>
      <c r="X30" s="329"/>
      <c r="Y30" s="329"/>
      <c r="Z30" s="329"/>
      <c r="AA30" s="329"/>
      <c r="AB30" s="329"/>
      <c r="AC30" s="329"/>
    </row>
    <row r="31" spans="1:30" s="333" customFormat="1" ht="16.5" customHeight="1">
      <c r="A31" s="329"/>
      <c r="B31" s="330"/>
      <c r="C31" s="378" t="s">
        <v>14</v>
      </c>
      <c r="D31" s="379">
        <v>7.8</v>
      </c>
      <c r="E31" s="332" t="s">
        <v>223</v>
      </c>
      <c r="F31" s="332" t="s">
        <v>12</v>
      </c>
      <c r="G31" s="332">
        <v>5</v>
      </c>
      <c r="H31" s="567">
        <v>111.66666666666667</v>
      </c>
      <c r="I31" s="380"/>
      <c r="J31" s="383"/>
      <c r="K31" s="385"/>
      <c r="L31" s="423"/>
      <c r="M31" s="381"/>
      <c r="N31" s="711"/>
      <c r="O31" s="725"/>
      <c r="P31" s="726"/>
      <c r="Q31" s="412"/>
      <c r="R31" s="373"/>
      <c r="S31" s="397"/>
      <c r="T31" s="398"/>
      <c r="U31" s="376"/>
      <c r="V31" s="688">
        <f>SUM(I31:Q31,T31)*H31</f>
        <v>0</v>
      </c>
      <c r="W31" s="329"/>
      <c r="X31" s="329"/>
      <c r="Y31" s="329"/>
      <c r="Z31" s="329"/>
      <c r="AA31" s="329"/>
      <c r="AB31" s="329"/>
      <c r="AC31" s="329"/>
    </row>
    <row r="32" spans="1:30" s="333" customFormat="1" ht="16.5" customHeight="1" thickBot="1">
      <c r="A32" s="329"/>
      <c r="B32" s="330"/>
      <c r="C32" s="389" t="s">
        <v>14</v>
      </c>
      <c r="D32" s="417">
        <v>12.82</v>
      </c>
      <c r="E32" s="334" t="s">
        <v>224</v>
      </c>
      <c r="F32" s="334" t="s">
        <v>9</v>
      </c>
      <c r="G32" s="334">
        <v>5</v>
      </c>
      <c r="H32" s="568">
        <v>181.66666666666669</v>
      </c>
      <c r="I32" s="391"/>
      <c r="J32" s="394"/>
      <c r="K32" s="396"/>
      <c r="L32" s="425"/>
      <c r="M32" s="392"/>
      <c r="N32" s="712"/>
      <c r="O32" s="727"/>
      <c r="P32" s="728"/>
      <c r="Q32" s="412"/>
      <c r="R32" s="373"/>
      <c r="S32" s="397"/>
      <c r="T32" s="398"/>
      <c r="U32" s="376"/>
      <c r="V32" s="688">
        <f>SUM(I32:Q32,T32)*H32</f>
        <v>0</v>
      </c>
      <c r="W32" s="329"/>
      <c r="X32" s="329"/>
      <c r="Y32" s="329"/>
      <c r="Z32" s="329"/>
      <c r="AA32" s="329"/>
      <c r="AB32" s="329"/>
      <c r="AC32" s="329"/>
    </row>
    <row r="33" spans="1:29" s="333" customFormat="1" ht="16.5" customHeight="1" thickBot="1">
      <c r="A33" s="329"/>
      <c r="B33" s="330"/>
      <c r="C33" s="399" t="s">
        <v>327</v>
      </c>
      <c r="D33" s="338">
        <f>SUM(D30:D32)</f>
        <v>24.58</v>
      </c>
      <c r="E33" s="337" t="s">
        <v>399</v>
      </c>
      <c r="F33" s="337" t="s">
        <v>398</v>
      </c>
      <c r="G33" s="337">
        <f>SUM(G30:G32)</f>
        <v>15</v>
      </c>
      <c r="H33" s="571">
        <f>SUM(H30:H32)</f>
        <v>353.33333333333337</v>
      </c>
      <c r="I33" s="401"/>
      <c r="J33" s="404"/>
      <c r="K33" s="406"/>
      <c r="L33" s="427"/>
      <c r="M33" s="402"/>
      <c r="N33" s="713"/>
      <c r="O33" s="729"/>
      <c r="P33" s="730"/>
      <c r="Q33" s="412"/>
      <c r="R33" s="373"/>
      <c r="S33" s="407"/>
      <c r="T33" s="408"/>
      <c r="U33" s="376"/>
      <c r="V33" s="689">
        <f>SUM(I33:Q33,T33)*H33</f>
        <v>0</v>
      </c>
      <c r="W33" s="329"/>
      <c r="X33" s="329"/>
      <c r="Y33" s="329"/>
      <c r="Z33" s="329"/>
      <c r="AA33" s="329"/>
      <c r="AB33" s="329"/>
      <c r="AC33" s="329"/>
    </row>
    <row r="34" spans="1:29" s="333" customFormat="1" ht="16.5" customHeight="1" thickBot="1">
      <c r="A34" s="329"/>
      <c r="B34" s="330"/>
      <c r="C34" s="345"/>
      <c r="D34" s="346"/>
      <c r="E34" s="336"/>
      <c r="F34" s="336"/>
      <c r="G34" s="336"/>
      <c r="H34" s="570"/>
      <c r="I34" s="411"/>
      <c r="J34" s="411"/>
      <c r="K34" s="411"/>
      <c r="L34" s="373"/>
      <c r="M34" s="411"/>
      <c r="N34" s="411"/>
      <c r="O34" s="412"/>
      <c r="P34" s="412"/>
      <c r="Q34" s="412"/>
      <c r="R34" s="373"/>
      <c r="S34" s="413"/>
      <c r="T34" s="412"/>
      <c r="U34" s="376"/>
      <c r="V34" s="690"/>
      <c r="W34" s="329"/>
      <c r="X34" s="329"/>
      <c r="Y34" s="329"/>
      <c r="Z34" s="329"/>
      <c r="AA34" s="329"/>
      <c r="AB34" s="329"/>
      <c r="AC34" s="329"/>
    </row>
    <row r="35" spans="1:29" s="333" customFormat="1" ht="16.5" customHeight="1">
      <c r="A35" s="329"/>
      <c r="B35" s="330"/>
      <c r="C35" s="365" t="s">
        <v>15</v>
      </c>
      <c r="D35" s="418">
        <v>6.7</v>
      </c>
      <c r="E35" s="331" t="s">
        <v>225</v>
      </c>
      <c r="F35" s="331" t="s">
        <v>12</v>
      </c>
      <c r="G35" s="331">
        <v>5</v>
      </c>
      <c r="H35" s="566">
        <v>111.66666666666667</v>
      </c>
      <c r="I35" s="367"/>
      <c r="J35" s="370"/>
      <c r="K35" s="372"/>
      <c r="L35" s="420"/>
      <c r="M35" s="368"/>
      <c r="N35" s="710"/>
      <c r="O35" s="723"/>
      <c r="P35" s="724"/>
      <c r="Q35" s="412"/>
      <c r="R35" s="373"/>
      <c r="S35" s="415"/>
      <c r="T35" s="416"/>
      <c r="U35" s="376"/>
      <c r="V35" s="687">
        <f>SUM(I35:Q35,T35)*H35</f>
        <v>0</v>
      </c>
      <c r="W35" s="329"/>
      <c r="X35" s="329"/>
      <c r="Y35" s="329"/>
      <c r="Z35" s="329"/>
      <c r="AA35" s="329"/>
      <c r="AB35" s="329"/>
      <c r="AC35" s="329"/>
    </row>
    <row r="36" spans="1:29" s="333" customFormat="1" ht="16.5" customHeight="1">
      <c r="A36" s="329"/>
      <c r="B36" s="330"/>
      <c r="C36" s="378" t="s">
        <v>15</v>
      </c>
      <c r="D36" s="379">
        <v>11.76</v>
      </c>
      <c r="E36" s="332" t="s">
        <v>226</v>
      </c>
      <c r="F36" s="332" t="s">
        <v>9</v>
      </c>
      <c r="G36" s="332">
        <v>5</v>
      </c>
      <c r="H36" s="567">
        <v>153.33333333333334</v>
      </c>
      <c r="I36" s="380"/>
      <c r="J36" s="383"/>
      <c r="K36" s="385"/>
      <c r="L36" s="423"/>
      <c r="M36" s="381"/>
      <c r="N36" s="711"/>
      <c r="O36" s="725"/>
      <c r="P36" s="726"/>
      <c r="Q36" s="412"/>
      <c r="R36" s="373"/>
      <c r="S36" s="397"/>
      <c r="T36" s="398"/>
      <c r="U36" s="376"/>
      <c r="V36" s="688">
        <f>SUM(I36:Q36,T36)*H36</f>
        <v>0</v>
      </c>
      <c r="W36" s="329"/>
      <c r="X36" s="329"/>
      <c r="Y36" s="329"/>
      <c r="Z36" s="329"/>
      <c r="AA36" s="329"/>
      <c r="AB36" s="329"/>
      <c r="AC36" s="329"/>
    </row>
    <row r="37" spans="1:29" s="333" customFormat="1" ht="16.5" customHeight="1" thickBot="1">
      <c r="A37" s="329"/>
      <c r="B37" s="330"/>
      <c r="C37" s="389" t="s">
        <v>15</v>
      </c>
      <c r="D37" s="390">
        <v>19.8</v>
      </c>
      <c r="E37" s="334" t="s">
        <v>227</v>
      </c>
      <c r="F37" s="334" t="s">
        <v>16</v>
      </c>
      <c r="G37" s="334">
        <v>5</v>
      </c>
      <c r="H37" s="568">
        <v>235</v>
      </c>
      <c r="I37" s="391"/>
      <c r="J37" s="394"/>
      <c r="K37" s="396"/>
      <c r="L37" s="425"/>
      <c r="M37" s="392"/>
      <c r="N37" s="712"/>
      <c r="O37" s="727"/>
      <c r="P37" s="728"/>
      <c r="Q37" s="412"/>
      <c r="R37" s="373"/>
      <c r="S37" s="397"/>
      <c r="T37" s="398"/>
      <c r="U37" s="376"/>
      <c r="V37" s="688">
        <f>SUM(I37:Q37,T37)*H37</f>
        <v>0</v>
      </c>
      <c r="W37" s="329"/>
      <c r="X37" s="329"/>
      <c r="Y37" s="329"/>
      <c r="Z37" s="329"/>
      <c r="AA37" s="329"/>
      <c r="AB37" s="329"/>
      <c r="AC37" s="329"/>
    </row>
    <row r="38" spans="1:29" s="333" customFormat="1" ht="16.5" customHeight="1" thickBot="1">
      <c r="A38" s="329"/>
      <c r="B38" s="330"/>
      <c r="C38" s="399" t="s">
        <v>328</v>
      </c>
      <c r="D38" s="335">
        <f>SUM(D35:D37)</f>
        <v>38.260000000000005</v>
      </c>
      <c r="E38" s="337" t="s">
        <v>400</v>
      </c>
      <c r="F38" s="337" t="s">
        <v>398</v>
      </c>
      <c r="G38" s="337">
        <f>SUM(G35:G37)</f>
        <v>15</v>
      </c>
      <c r="H38" s="571">
        <f>SUM(H35:H37)</f>
        <v>500</v>
      </c>
      <c r="I38" s="401"/>
      <c r="J38" s="404"/>
      <c r="K38" s="406"/>
      <c r="L38" s="427"/>
      <c r="M38" s="402"/>
      <c r="N38" s="713"/>
      <c r="O38" s="729"/>
      <c r="P38" s="730"/>
      <c r="Q38" s="412"/>
      <c r="R38" s="373"/>
      <c r="S38" s="407"/>
      <c r="T38" s="408"/>
      <c r="U38" s="376"/>
      <c r="V38" s="689">
        <f>SUM(I38:Q38,T38)*H38</f>
        <v>0</v>
      </c>
      <c r="W38" s="329"/>
      <c r="X38" s="329"/>
      <c r="Y38" s="329"/>
      <c r="Z38" s="329"/>
      <c r="AA38" s="329"/>
      <c r="AB38" s="329"/>
      <c r="AC38" s="329"/>
    </row>
    <row r="39" spans="1:29" s="329" customFormat="1" ht="16.5" customHeight="1" thickBot="1">
      <c r="B39" s="330"/>
      <c r="C39" s="345"/>
      <c r="D39" s="410"/>
      <c r="E39" s="336"/>
      <c r="F39" s="336"/>
      <c r="G39" s="336"/>
      <c r="H39" s="570"/>
      <c r="I39" s="411"/>
      <c r="J39" s="411"/>
      <c r="K39" s="411"/>
      <c r="L39" s="373"/>
      <c r="M39" s="411"/>
      <c r="N39" s="411"/>
      <c r="O39" s="412"/>
      <c r="P39" s="412"/>
      <c r="Q39" s="412"/>
      <c r="R39" s="373"/>
      <c r="S39" s="413"/>
      <c r="T39" s="412"/>
      <c r="U39" s="376"/>
      <c r="V39" s="690"/>
    </row>
    <row r="40" spans="1:29" s="333" customFormat="1" ht="16.5" customHeight="1">
      <c r="A40" s="329"/>
      <c r="B40" s="330"/>
      <c r="C40" s="365" t="s">
        <v>17</v>
      </c>
      <c r="D40" s="366">
        <v>1.24</v>
      </c>
      <c r="E40" s="331" t="s">
        <v>18</v>
      </c>
      <c r="F40" s="331" t="s">
        <v>19</v>
      </c>
      <c r="G40" s="331">
        <v>10</v>
      </c>
      <c r="H40" s="566">
        <v>36.666666666666671</v>
      </c>
      <c r="I40" s="367"/>
      <c r="J40" s="370"/>
      <c r="K40" s="372"/>
      <c r="L40" s="420"/>
      <c r="M40" s="368"/>
      <c r="N40" s="710"/>
      <c r="O40" s="731"/>
      <c r="P40" s="732"/>
      <c r="Q40" s="412"/>
      <c r="R40" s="373"/>
      <c r="S40" s="415"/>
      <c r="T40" s="416"/>
      <c r="U40" s="346"/>
      <c r="V40" s="687">
        <f t="shared" ref="V40:V48" si="0">SUM(I40:Q40,T40)*H40</f>
        <v>0</v>
      </c>
      <c r="W40" s="329"/>
      <c r="X40" s="329"/>
      <c r="Y40" s="329"/>
      <c r="Z40" s="329"/>
      <c r="AA40" s="329"/>
      <c r="AB40" s="329"/>
      <c r="AC40" s="329"/>
    </row>
    <row r="41" spans="1:29" s="333" customFormat="1" ht="16.5" customHeight="1">
      <c r="A41" s="329"/>
      <c r="B41" s="330"/>
      <c r="C41" s="378" t="s">
        <v>17</v>
      </c>
      <c r="D41" s="421">
        <v>3.45</v>
      </c>
      <c r="E41" s="332" t="s">
        <v>20</v>
      </c>
      <c r="F41" s="332" t="s">
        <v>7</v>
      </c>
      <c r="G41" s="332">
        <v>5</v>
      </c>
      <c r="H41" s="567">
        <v>53.333333333333336</v>
      </c>
      <c r="I41" s="380"/>
      <c r="J41" s="383"/>
      <c r="K41" s="385"/>
      <c r="L41" s="423"/>
      <c r="M41" s="381"/>
      <c r="N41" s="711"/>
      <c r="O41" s="733"/>
      <c r="P41" s="734"/>
      <c r="Q41" s="412"/>
      <c r="R41" s="373"/>
      <c r="S41" s="397"/>
      <c r="T41" s="398"/>
      <c r="U41" s="376"/>
      <c r="V41" s="688">
        <f t="shared" si="0"/>
        <v>0</v>
      </c>
      <c r="W41" s="329"/>
      <c r="X41" s="329"/>
      <c r="Y41" s="329"/>
      <c r="Z41" s="329"/>
      <c r="AA41" s="329"/>
      <c r="AB41" s="329"/>
      <c r="AC41" s="329"/>
    </row>
    <row r="42" spans="1:29" s="333" customFormat="1" ht="16.5" customHeight="1">
      <c r="A42" s="329"/>
      <c r="B42" s="330"/>
      <c r="C42" s="378" t="s">
        <v>17</v>
      </c>
      <c r="D42" s="421">
        <v>3.02</v>
      </c>
      <c r="E42" s="332" t="s">
        <v>21</v>
      </c>
      <c r="F42" s="332" t="s">
        <v>12</v>
      </c>
      <c r="G42" s="332">
        <v>5</v>
      </c>
      <c r="H42" s="567">
        <v>85</v>
      </c>
      <c r="I42" s="380"/>
      <c r="J42" s="383"/>
      <c r="K42" s="385"/>
      <c r="L42" s="423"/>
      <c r="M42" s="381"/>
      <c r="N42" s="711"/>
      <c r="O42" s="733"/>
      <c r="P42" s="734"/>
      <c r="Q42" s="412"/>
      <c r="R42" s="373"/>
      <c r="S42" s="397"/>
      <c r="T42" s="398"/>
      <c r="U42" s="376"/>
      <c r="V42" s="688">
        <f t="shared" si="0"/>
        <v>0</v>
      </c>
      <c r="W42" s="329"/>
      <c r="X42" s="329"/>
      <c r="Y42" s="329"/>
      <c r="Z42" s="329"/>
      <c r="AA42" s="329"/>
      <c r="AB42" s="329"/>
      <c r="AC42" s="329"/>
    </row>
    <row r="43" spans="1:29" s="333" customFormat="1" ht="16.5" customHeight="1">
      <c r="A43" s="329"/>
      <c r="B43" s="330"/>
      <c r="C43" s="378" t="s">
        <v>17</v>
      </c>
      <c r="D43" s="421">
        <v>6.44</v>
      </c>
      <c r="E43" s="332" t="s">
        <v>22</v>
      </c>
      <c r="F43" s="332" t="s">
        <v>9</v>
      </c>
      <c r="G43" s="332">
        <v>5</v>
      </c>
      <c r="H43" s="567">
        <v>130</v>
      </c>
      <c r="I43" s="380"/>
      <c r="J43" s="383"/>
      <c r="K43" s="385"/>
      <c r="L43" s="423"/>
      <c r="M43" s="381"/>
      <c r="N43" s="711"/>
      <c r="O43" s="733"/>
      <c r="P43" s="734"/>
      <c r="Q43" s="412"/>
      <c r="R43" s="373"/>
      <c r="S43" s="397"/>
      <c r="T43" s="398"/>
      <c r="U43" s="376"/>
      <c r="V43" s="688">
        <f t="shared" si="0"/>
        <v>0</v>
      </c>
      <c r="W43" s="329"/>
      <c r="X43" s="329"/>
      <c r="Y43" s="329"/>
      <c r="Z43" s="329"/>
      <c r="AA43" s="329"/>
      <c r="AB43" s="329"/>
      <c r="AC43" s="329"/>
    </row>
    <row r="44" spans="1:29" s="333" customFormat="1" ht="16.5" customHeight="1">
      <c r="A44" s="329"/>
      <c r="B44" s="330"/>
      <c r="C44" s="378" t="s">
        <v>17</v>
      </c>
      <c r="D44" s="379">
        <v>13.5</v>
      </c>
      <c r="E44" s="332" t="s">
        <v>23</v>
      </c>
      <c r="F44" s="332" t="s">
        <v>16</v>
      </c>
      <c r="G44" s="332">
        <v>5</v>
      </c>
      <c r="H44" s="567">
        <v>186.66666666666669</v>
      </c>
      <c r="I44" s="380"/>
      <c r="J44" s="383"/>
      <c r="K44" s="385"/>
      <c r="L44" s="423"/>
      <c r="M44" s="381"/>
      <c r="N44" s="711"/>
      <c r="O44" s="733"/>
      <c r="P44" s="734"/>
      <c r="Q44" s="412"/>
      <c r="R44" s="373"/>
      <c r="S44" s="397"/>
      <c r="T44" s="398"/>
      <c r="U44" s="376"/>
      <c r="V44" s="688">
        <f t="shared" si="0"/>
        <v>0</v>
      </c>
      <c r="W44" s="329"/>
      <c r="X44" s="329"/>
      <c r="Y44" s="329"/>
      <c r="Z44" s="329"/>
      <c r="AA44" s="329"/>
      <c r="AB44" s="329"/>
      <c r="AC44" s="329"/>
    </row>
    <row r="45" spans="1:29" s="333" customFormat="1" ht="16.5" customHeight="1">
      <c r="A45" s="329"/>
      <c r="B45" s="330"/>
      <c r="C45" s="378" t="s">
        <v>17</v>
      </c>
      <c r="D45" s="379">
        <v>9.5</v>
      </c>
      <c r="E45" s="332" t="s">
        <v>24</v>
      </c>
      <c r="F45" s="332" t="s">
        <v>25</v>
      </c>
      <c r="G45" s="332">
        <v>1</v>
      </c>
      <c r="H45" s="567">
        <v>146.66666666666669</v>
      </c>
      <c r="I45" s="380"/>
      <c r="J45" s="383"/>
      <c r="K45" s="385"/>
      <c r="L45" s="423"/>
      <c r="M45" s="381"/>
      <c r="N45" s="711"/>
      <c r="O45" s="733"/>
      <c r="P45" s="734"/>
      <c r="Q45" s="412"/>
      <c r="R45" s="373"/>
      <c r="S45" s="397"/>
      <c r="T45" s="398"/>
      <c r="U45" s="376"/>
      <c r="V45" s="688">
        <f t="shared" si="0"/>
        <v>0</v>
      </c>
      <c r="W45" s="329"/>
      <c r="X45" s="329"/>
      <c r="Y45" s="329"/>
      <c r="Z45" s="329"/>
      <c r="AA45" s="329"/>
      <c r="AB45" s="329"/>
      <c r="AC45" s="329"/>
    </row>
    <row r="46" spans="1:29" s="333" customFormat="1" ht="16.5" customHeight="1">
      <c r="A46" s="329"/>
      <c r="B46" s="330"/>
      <c r="C46" s="378" t="s">
        <v>17</v>
      </c>
      <c r="D46" s="421">
        <v>9.42</v>
      </c>
      <c r="E46" s="332" t="s">
        <v>26</v>
      </c>
      <c r="F46" s="332" t="s">
        <v>27</v>
      </c>
      <c r="G46" s="332">
        <v>1</v>
      </c>
      <c r="H46" s="567">
        <v>170</v>
      </c>
      <c r="I46" s="380"/>
      <c r="J46" s="383"/>
      <c r="K46" s="385"/>
      <c r="L46" s="423"/>
      <c r="M46" s="381"/>
      <c r="N46" s="711"/>
      <c r="O46" s="733"/>
      <c r="P46" s="734"/>
      <c r="Q46" s="412"/>
      <c r="R46" s="373"/>
      <c r="S46" s="397"/>
      <c r="T46" s="398"/>
      <c r="U46" s="376"/>
      <c r="V46" s="688">
        <f t="shared" si="0"/>
        <v>0</v>
      </c>
      <c r="W46" s="329"/>
      <c r="X46" s="329"/>
      <c r="Y46" s="329"/>
      <c r="Z46" s="329"/>
      <c r="AA46" s="329"/>
      <c r="AB46" s="329"/>
      <c r="AC46" s="329"/>
    </row>
    <row r="47" spans="1:29" s="333" customFormat="1" ht="16.5" customHeight="1" thickBot="1">
      <c r="A47" s="329"/>
      <c r="B47" s="330"/>
      <c r="C47" s="389" t="s">
        <v>17</v>
      </c>
      <c r="D47" s="417">
        <v>14.86</v>
      </c>
      <c r="E47" s="334" t="s">
        <v>28</v>
      </c>
      <c r="F47" s="334" t="s">
        <v>13</v>
      </c>
      <c r="G47" s="334">
        <v>1</v>
      </c>
      <c r="H47" s="568">
        <v>148.33333333333334</v>
      </c>
      <c r="I47" s="391"/>
      <c r="J47" s="394"/>
      <c r="K47" s="396"/>
      <c r="L47" s="425"/>
      <c r="M47" s="392"/>
      <c r="N47" s="712"/>
      <c r="O47" s="735"/>
      <c r="P47" s="736"/>
      <c r="Q47" s="412"/>
      <c r="R47" s="373"/>
      <c r="S47" s="397"/>
      <c r="T47" s="398"/>
      <c r="U47" s="376"/>
      <c r="V47" s="688">
        <f t="shared" si="0"/>
        <v>0</v>
      </c>
      <c r="W47" s="329"/>
      <c r="X47" s="329"/>
      <c r="Y47" s="329"/>
      <c r="Z47" s="329"/>
      <c r="AA47" s="329"/>
      <c r="AB47" s="329"/>
      <c r="AC47" s="329"/>
    </row>
    <row r="48" spans="1:29" s="333" customFormat="1" ht="16.5" customHeight="1" thickBot="1">
      <c r="A48" s="329"/>
      <c r="B48" s="330"/>
      <c r="C48" s="399" t="s">
        <v>329</v>
      </c>
      <c r="D48" s="338">
        <f>SUM(D40:D47)</f>
        <v>61.430000000000007</v>
      </c>
      <c r="E48" s="338" t="s">
        <v>401</v>
      </c>
      <c r="F48" s="338" t="s">
        <v>398</v>
      </c>
      <c r="G48" s="338">
        <f>SUM(G40:G47)</f>
        <v>33</v>
      </c>
      <c r="H48" s="569">
        <f>SUM(H40:H47)</f>
        <v>956.66666666666674</v>
      </c>
      <c r="I48" s="401"/>
      <c r="J48" s="404"/>
      <c r="K48" s="406"/>
      <c r="L48" s="427"/>
      <c r="M48" s="402"/>
      <c r="N48" s="713"/>
      <c r="O48" s="737"/>
      <c r="P48" s="738"/>
      <c r="Q48" s="412"/>
      <c r="R48" s="373"/>
      <c r="S48" s="407"/>
      <c r="T48" s="408"/>
      <c r="U48" s="376"/>
      <c r="V48" s="689">
        <f t="shared" si="0"/>
        <v>0</v>
      </c>
      <c r="W48" s="329"/>
      <c r="X48" s="329"/>
      <c r="Y48" s="329"/>
      <c r="Z48" s="329"/>
      <c r="AA48" s="329"/>
      <c r="AB48" s="329"/>
      <c r="AC48" s="329"/>
    </row>
    <row r="49" spans="1:29" s="329" customFormat="1" ht="16.5" customHeight="1" thickBot="1">
      <c r="B49" s="330"/>
      <c r="C49" s="345"/>
      <c r="D49" s="346"/>
      <c r="E49" s="336"/>
      <c r="F49" s="336"/>
      <c r="G49" s="336"/>
      <c r="H49" s="570"/>
      <c r="I49" s="411"/>
      <c r="J49" s="411"/>
      <c r="K49" s="411"/>
      <c r="L49" s="373"/>
      <c r="M49" s="411"/>
      <c r="N49" s="411"/>
      <c r="O49" s="412"/>
      <c r="P49" s="412"/>
      <c r="Q49" s="412"/>
      <c r="R49" s="373"/>
      <c r="S49" s="413"/>
      <c r="T49" s="412"/>
      <c r="U49" s="376"/>
      <c r="V49" s="690"/>
    </row>
    <row r="50" spans="1:29" s="333" customFormat="1" ht="16.5" customHeight="1">
      <c r="A50" s="329"/>
      <c r="B50" s="330"/>
      <c r="C50" s="365" t="s">
        <v>29</v>
      </c>
      <c r="D50" s="366">
        <v>2.34</v>
      </c>
      <c r="E50" s="331" t="s">
        <v>30</v>
      </c>
      <c r="F50" s="331" t="s">
        <v>7</v>
      </c>
      <c r="G50" s="331">
        <v>5</v>
      </c>
      <c r="H50" s="566">
        <v>40</v>
      </c>
      <c r="I50" s="367"/>
      <c r="J50" s="370"/>
      <c r="K50" s="372"/>
      <c r="L50" s="420"/>
      <c r="M50" s="368"/>
      <c r="N50" s="710"/>
      <c r="O50" s="731"/>
      <c r="P50" s="732"/>
      <c r="Q50" s="412"/>
      <c r="R50" s="373"/>
      <c r="S50" s="415"/>
      <c r="T50" s="416"/>
      <c r="U50" s="376"/>
      <c r="V50" s="687">
        <f t="shared" ref="V50:V58" si="1">SUM(I50:Q50,T50)*H50</f>
        <v>0</v>
      </c>
      <c r="W50" s="329"/>
      <c r="X50" s="329"/>
      <c r="Y50" s="329"/>
      <c r="Z50" s="329"/>
      <c r="AA50" s="329"/>
      <c r="AB50" s="329"/>
      <c r="AC50" s="329"/>
    </row>
    <row r="51" spans="1:29" s="333" customFormat="1" ht="16.5" customHeight="1">
      <c r="A51" s="329"/>
      <c r="B51" s="330"/>
      <c r="C51" s="378" t="s">
        <v>29</v>
      </c>
      <c r="D51" s="421">
        <v>4.82</v>
      </c>
      <c r="E51" s="332" t="s">
        <v>31</v>
      </c>
      <c r="F51" s="332" t="s">
        <v>12</v>
      </c>
      <c r="G51" s="332">
        <v>5</v>
      </c>
      <c r="H51" s="567">
        <v>98.333333333333343</v>
      </c>
      <c r="I51" s="380"/>
      <c r="J51" s="383"/>
      <c r="K51" s="385"/>
      <c r="L51" s="423"/>
      <c r="M51" s="381"/>
      <c r="N51" s="711"/>
      <c r="O51" s="733"/>
      <c r="P51" s="734"/>
      <c r="Q51" s="412"/>
      <c r="R51" s="373"/>
      <c r="S51" s="397"/>
      <c r="T51" s="398"/>
      <c r="U51" s="376"/>
      <c r="V51" s="688">
        <f t="shared" si="1"/>
        <v>0</v>
      </c>
      <c r="W51" s="329"/>
      <c r="X51" s="329"/>
      <c r="Y51" s="329"/>
      <c r="Z51" s="329"/>
      <c r="AA51" s="329"/>
      <c r="AB51" s="329"/>
      <c r="AC51" s="329"/>
    </row>
    <row r="52" spans="1:29" s="333" customFormat="1" ht="16.5" customHeight="1">
      <c r="A52" s="329"/>
      <c r="B52" s="330"/>
      <c r="C52" s="378" t="s">
        <v>29</v>
      </c>
      <c r="D52" s="421">
        <v>8.36</v>
      </c>
      <c r="E52" s="332" t="s">
        <v>32</v>
      </c>
      <c r="F52" s="332" t="s">
        <v>9</v>
      </c>
      <c r="G52" s="332">
        <v>5</v>
      </c>
      <c r="H52" s="567">
        <v>175</v>
      </c>
      <c r="I52" s="380"/>
      <c r="J52" s="383"/>
      <c r="K52" s="385"/>
      <c r="L52" s="423"/>
      <c r="M52" s="381"/>
      <c r="N52" s="711"/>
      <c r="O52" s="733"/>
      <c r="P52" s="734"/>
      <c r="Q52" s="412"/>
      <c r="R52" s="373"/>
      <c r="S52" s="397"/>
      <c r="T52" s="398"/>
      <c r="U52" s="376"/>
      <c r="V52" s="688">
        <f t="shared" si="1"/>
        <v>0</v>
      </c>
      <c r="W52" s="329"/>
      <c r="X52" s="329"/>
      <c r="Y52" s="329"/>
      <c r="Z52" s="329"/>
      <c r="AA52" s="329"/>
      <c r="AB52" s="329"/>
      <c r="AC52" s="329"/>
    </row>
    <row r="53" spans="1:29" s="333" customFormat="1" ht="16.5" customHeight="1">
      <c r="A53" s="329"/>
      <c r="B53" s="330"/>
      <c r="C53" s="378" t="s">
        <v>29</v>
      </c>
      <c r="D53" s="421">
        <v>22.14</v>
      </c>
      <c r="E53" s="332" t="s">
        <v>33</v>
      </c>
      <c r="F53" s="332" t="s">
        <v>16</v>
      </c>
      <c r="G53" s="332">
        <v>5</v>
      </c>
      <c r="H53" s="567">
        <v>348.33333333333337</v>
      </c>
      <c r="I53" s="380"/>
      <c r="J53" s="383"/>
      <c r="K53" s="385"/>
      <c r="L53" s="423"/>
      <c r="M53" s="381"/>
      <c r="N53" s="711"/>
      <c r="O53" s="733"/>
      <c r="P53" s="734"/>
      <c r="Q53" s="412"/>
      <c r="R53" s="373"/>
      <c r="S53" s="397"/>
      <c r="T53" s="398"/>
      <c r="U53" s="376"/>
      <c r="V53" s="688">
        <f t="shared" si="1"/>
        <v>0</v>
      </c>
      <c r="W53" s="329"/>
      <c r="X53" s="329"/>
      <c r="Y53" s="329"/>
      <c r="Z53" s="329"/>
      <c r="AA53" s="329"/>
      <c r="AB53" s="329"/>
      <c r="AC53" s="329"/>
    </row>
    <row r="54" spans="1:29" s="333" customFormat="1" ht="16.5" customHeight="1">
      <c r="A54" s="329"/>
      <c r="B54" s="330"/>
      <c r="C54" s="378" t="s">
        <v>29</v>
      </c>
      <c r="D54" s="379">
        <v>6.8</v>
      </c>
      <c r="E54" s="332" t="s">
        <v>34</v>
      </c>
      <c r="F54" s="332" t="s">
        <v>25</v>
      </c>
      <c r="G54" s="332">
        <v>1</v>
      </c>
      <c r="H54" s="567">
        <v>155</v>
      </c>
      <c r="I54" s="380"/>
      <c r="J54" s="383"/>
      <c r="K54" s="385"/>
      <c r="L54" s="423"/>
      <c r="M54" s="381"/>
      <c r="N54" s="711"/>
      <c r="O54" s="733"/>
      <c r="P54" s="734"/>
      <c r="Q54" s="412"/>
      <c r="R54" s="373"/>
      <c r="S54" s="397"/>
      <c r="T54" s="398"/>
      <c r="U54" s="376"/>
      <c r="V54" s="688">
        <f t="shared" si="1"/>
        <v>0</v>
      </c>
      <c r="W54" s="329"/>
      <c r="X54" s="329"/>
      <c r="Y54" s="329"/>
      <c r="Z54" s="329"/>
      <c r="AA54" s="329"/>
      <c r="AB54" s="329"/>
      <c r="AC54" s="329"/>
    </row>
    <row r="55" spans="1:29" s="333" customFormat="1" ht="16.5" customHeight="1">
      <c r="A55" s="329"/>
      <c r="B55" s="330"/>
      <c r="C55" s="378" t="s">
        <v>29</v>
      </c>
      <c r="D55" s="379">
        <v>10.6</v>
      </c>
      <c r="E55" s="332" t="s">
        <v>35</v>
      </c>
      <c r="F55" s="332" t="s">
        <v>27</v>
      </c>
      <c r="G55" s="332">
        <v>1</v>
      </c>
      <c r="H55" s="567">
        <v>143.33333333333334</v>
      </c>
      <c r="I55" s="380"/>
      <c r="J55" s="383"/>
      <c r="K55" s="385"/>
      <c r="L55" s="423"/>
      <c r="M55" s="381"/>
      <c r="N55" s="711"/>
      <c r="O55" s="733"/>
      <c r="P55" s="734"/>
      <c r="Q55" s="412"/>
      <c r="R55" s="373"/>
      <c r="S55" s="397"/>
      <c r="T55" s="398"/>
      <c r="U55" s="376"/>
      <c r="V55" s="688">
        <f t="shared" si="1"/>
        <v>0</v>
      </c>
      <c r="W55" s="329"/>
      <c r="X55" s="329"/>
      <c r="Y55" s="329"/>
      <c r="Z55" s="329"/>
      <c r="AA55" s="329"/>
      <c r="AB55" s="329"/>
      <c r="AC55" s="329"/>
    </row>
    <row r="56" spans="1:29" s="329" customFormat="1" ht="16.5" customHeight="1">
      <c r="B56" s="330"/>
      <c r="C56" s="378" t="s">
        <v>29</v>
      </c>
      <c r="D56" s="379">
        <v>19</v>
      </c>
      <c r="E56" s="332" t="s">
        <v>36</v>
      </c>
      <c r="F56" s="332" t="s">
        <v>37</v>
      </c>
      <c r="G56" s="332">
        <v>1</v>
      </c>
      <c r="H56" s="567">
        <v>181.66666666666669</v>
      </c>
      <c r="I56" s="380"/>
      <c r="J56" s="383"/>
      <c r="K56" s="385"/>
      <c r="L56" s="423"/>
      <c r="M56" s="381"/>
      <c r="N56" s="711"/>
      <c r="O56" s="733"/>
      <c r="P56" s="734"/>
      <c r="Q56" s="412"/>
      <c r="R56" s="373"/>
      <c r="S56" s="397"/>
      <c r="T56" s="398"/>
      <c r="U56" s="376"/>
      <c r="V56" s="688">
        <f t="shared" si="1"/>
        <v>0</v>
      </c>
    </row>
    <row r="57" spans="1:29" s="333" customFormat="1" ht="16.5" customHeight="1" thickBot="1">
      <c r="A57" s="329"/>
      <c r="B57" s="330"/>
      <c r="C57" s="389" t="s">
        <v>29</v>
      </c>
      <c r="D57" s="390">
        <v>30.9</v>
      </c>
      <c r="E57" s="334" t="s">
        <v>38</v>
      </c>
      <c r="F57" s="334" t="s">
        <v>39</v>
      </c>
      <c r="G57" s="334">
        <v>1</v>
      </c>
      <c r="H57" s="568">
        <v>330</v>
      </c>
      <c r="I57" s="391"/>
      <c r="J57" s="394"/>
      <c r="K57" s="396"/>
      <c r="L57" s="425"/>
      <c r="M57" s="392"/>
      <c r="N57" s="712"/>
      <c r="O57" s="735"/>
      <c r="P57" s="736"/>
      <c r="Q57" s="412"/>
      <c r="R57" s="373"/>
      <c r="S57" s="397"/>
      <c r="T57" s="398"/>
      <c r="U57" s="376"/>
      <c r="V57" s="688">
        <f t="shared" si="1"/>
        <v>0</v>
      </c>
      <c r="W57" s="329"/>
      <c r="X57" s="329"/>
      <c r="Y57" s="329"/>
      <c r="Z57" s="329"/>
      <c r="AA57" s="329"/>
      <c r="AB57" s="329"/>
      <c r="AC57" s="329"/>
    </row>
    <row r="58" spans="1:29" s="329" customFormat="1" ht="16.5" customHeight="1" thickBot="1">
      <c r="B58" s="330"/>
      <c r="C58" s="399" t="s">
        <v>330</v>
      </c>
      <c r="D58" s="335">
        <f>SUM(D50:D57)</f>
        <v>104.96000000000001</v>
      </c>
      <c r="E58" s="335" t="s">
        <v>402</v>
      </c>
      <c r="F58" s="335" t="s">
        <v>398</v>
      </c>
      <c r="G58" s="400">
        <f>SUM(G50:G57)</f>
        <v>24</v>
      </c>
      <c r="H58" s="569">
        <f>SUM(H50:H57)</f>
        <v>1471.6666666666667</v>
      </c>
      <c r="I58" s="401"/>
      <c r="J58" s="404"/>
      <c r="K58" s="406"/>
      <c r="L58" s="427"/>
      <c r="M58" s="402"/>
      <c r="N58" s="713"/>
      <c r="O58" s="737"/>
      <c r="P58" s="738"/>
      <c r="Q58" s="412"/>
      <c r="R58" s="373"/>
      <c r="S58" s="407"/>
      <c r="T58" s="408"/>
      <c r="U58" s="376"/>
      <c r="V58" s="689">
        <f t="shared" si="1"/>
        <v>0</v>
      </c>
    </row>
    <row r="59" spans="1:29" s="333" customFormat="1" ht="16.5" customHeight="1" thickBot="1">
      <c r="A59" s="329"/>
      <c r="B59" s="330"/>
      <c r="C59" s="345"/>
      <c r="D59" s="410"/>
      <c r="E59" s="336"/>
      <c r="F59" s="336"/>
      <c r="G59" s="336"/>
      <c r="H59" s="570"/>
      <c r="I59" s="411"/>
      <c r="J59" s="411"/>
      <c r="K59" s="411"/>
      <c r="L59" s="373"/>
      <c r="M59" s="411"/>
      <c r="N59" s="411"/>
      <c r="O59" s="412"/>
      <c r="P59" s="412"/>
      <c r="Q59" s="412"/>
      <c r="R59" s="373"/>
      <c r="S59" s="413"/>
      <c r="T59" s="412"/>
      <c r="U59" s="376"/>
      <c r="V59" s="690"/>
      <c r="W59" s="329"/>
      <c r="X59" s="329"/>
      <c r="Y59" s="329"/>
      <c r="Z59" s="329"/>
      <c r="AA59" s="329"/>
      <c r="AB59" s="329"/>
      <c r="AC59" s="329"/>
    </row>
    <row r="60" spans="1:29" s="333" customFormat="1" ht="16.5" customHeight="1">
      <c r="A60" s="329"/>
      <c r="B60" s="330"/>
      <c r="C60" s="365" t="s">
        <v>40</v>
      </c>
      <c r="D60" s="418">
        <v>1.3</v>
      </c>
      <c r="E60" s="331" t="s">
        <v>41</v>
      </c>
      <c r="F60" s="331" t="s">
        <v>19</v>
      </c>
      <c r="G60" s="331">
        <v>10</v>
      </c>
      <c r="H60" s="566">
        <v>38.333333333333336</v>
      </c>
      <c r="I60" s="367"/>
      <c r="J60" s="370"/>
      <c r="K60" s="372"/>
      <c r="L60" s="420"/>
      <c r="M60" s="368"/>
      <c r="N60" s="710"/>
      <c r="O60" s="731"/>
      <c r="P60" s="732"/>
      <c r="Q60" s="412"/>
      <c r="R60" s="373"/>
      <c r="S60" s="415"/>
      <c r="T60" s="416"/>
      <c r="U60" s="376"/>
      <c r="V60" s="687">
        <f t="shared" ref="V60:V65" si="2">SUM(I60:Q60,T60)*H60</f>
        <v>0</v>
      </c>
      <c r="W60" s="329"/>
      <c r="X60" s="329"/>
      <c r="Y60" s="329"/>
      <c r="Z60" s="329"/>
      <c r="AA60" s="329"/>
      <c r="AB60" s="329"/>
      <c r="AC60" s="329"/>
    </row>
    <row r="61" spans="1:29" s="333" customFormat="1" ht="16.5" customHeight="1">
      <c r="A61" s="329"/>
      <c r="B61" s="330"/>
      <c r="C61" s="378" t="s">
        <v>40</v>
      </c>
      <c r="D61" s="379">
        <v>2.3199999999999998</v>
      </c>
      <c r="E61" s="332" t="s">
        <v>42</v>
      </c>
      <c r="F61" s="332" t="s">
        <v>43</v>
      </c>
      <c r="G61" s="332">
        <v>10</v>
      </c>
      <c r="H61" s="567">
        <v>51.666666666666671</v>
      </c>
      <c r="I61" s="380"/>
      <c r="J61" s="383"/>
      <c r="K61" s="385"/>
      <c r="L61" s="423"/>
      <c r="M61" s="381"/>
      <c r="N61" s="711"/>
      <c r="O61" s="733"/>
      <c r="P61" s="734"/>
      <c r="Q61" s="412"/>
      <c r="R61" s="373"/>
      <c r="S61" s="397"/>
      <c r="T61" s="398"/>
      <c r="U61" s="376"/>
      <c r="V61" s="688">
        <f t="shared" si="2"/>
        <v>0</v>
      </c>
      <c r="W61" s="329"/>
      <c r="X61" s="329"/>
      <c r="Y61" s="329"/>
      <c r="Z61" s="329"/>
      <c r="AA61" s="329"/>
      <c r="AB61" s="329"/>
      <c r="AC61" s="329"/>
    </row>
    <row r="62" spans="1:29" s="333" customFormat="1" ht="16.5" customHeight="1">
      <c r="A62" s="329"/>
      <c r="B62" s="330"/>
      <c r="C62" s="378" t="s">
        <v>40</v>
      </c>
      <c r="D62" s="379">
        <v>2.9</v>
      </c>
      <c r="E62" s="332" t="s">
        <v>44</v>
      </c>
      <c r="F62" s="332" t="s">
        <v>7</v>
      </c>
      <c r="G62" s="332">
        <v>10</v>
      </c>
      <c r="H62" s="567">
        <v>58.333333333333336</v>
      </c>
      <c r="I62" s="380"/>
      <c r="J62" s="383"/>
      <c r="K62" s="385"/>
      <c r="L62" s="423"/>
      <c r="M62" s="381"/>
      <c r="N62" s="711"/>
      <c r="O62" s="733"/>
      <c r="P62" s="734"/>
      <c r="Q62" s="412"/>
      <c r="R62" s="373"/>
      <c r="S62" s="397"/>
      <c r="T62" s="398"/>
      <c r="U62" s="376"/>
      <c r="V62" s="688">
        <f t="shared" si="2"/>
        <v>0</v>
      </c>
      <c r="W62" s="329"/>
      <c r="X62" s="329"/>
      <c r="Y62" s="329"/>
      <c r="Z62" s="329"/>
      <c r="AA62" s="329"/>
      <c r="AB62" s="329"/>
      <c r="AC62" s="329"/>
    </row>
    <row r="63" spans="1:29" s="333" customFormat="1" ht="16.5" customHeight="1">
      <c r="A63" s="329"/>
      <c r="B63" s="330"/>
      <c r="C63" s="378" t="s">
        <v>40</v>
      </c>
      <c r="D63" s="379">
        <v>5.22</v>
      </c>
      <c r="E63" s="332" t="s">
        <v>45</v>
      </c>
      <c r="F63" s="332" t="s">
        <v>12</v>
      </c>
      <c r="G63" s="332">
        <v>10</v>
      </c>
      <c r="H63" s="567">
        <v>85</v>
      </c>
      <c r="I63" s="380"/>
      <c r="J63" s="383"/>
      <c r="K63" s="385"/>
      <c r="L63" s="423"/>
      <c r="M63" s="381"/>
      <c r="N63" s="711"/>
      <c r="O63" s="733"/>
      <c r="P63" s="734"/>
      <c r="Q63" s="412"/>
      <c r="R63" s="373"/>
      <c r="S63" s="397"/>
      <c r="T63" s="398"/>
      <c r="U63" s="376"/>
      <c r="V63" s="688">
        <f t="shared" si="2"/>
        <v>0</v>
      </c>
      <c r="W63" s="329"/>
      <c r="X63" s="329"/>
      <c r="Y63" s="329"/>
      <c r="Z63" s="329"/>
      <c r="AA63" s="329"/>
      <c r="AB63" s="329"/>
      <c r="AC63" s="329"/>
    </row>
    <row r="64" spans="1:29" s="333" customFormat="1" ht="16.5" customHeight="1" thickBot="1">
      <c r="A64" s="329"/>
      <c r="B64" s="330"/>
      <c r="C64" s="389" t="s">
        <v>40</v>
      </c>
      <c r="D64" s="390">
        <v>8.1</v>
      </c>
      <c r="E64" s="334" t="s">
        <v>46</v>
      </c>
      <c r="F64" s="334" t="s">
        <v>9</v>
      </c>
      <c r="G64" s="334">
        <v>10</v>
      </c>
      <c r="H64" s="568">
        <v>120</v>
      </c>
      <c r="I64" s="391"/>
      <c r="J64" s="394"/>
      <c r="K64" s="396"/>
      <c r="L64" s="425"/>
      <c r="M64" s="392"/>
      <c r="N64" s="712"/>
      <c r="O64" s="735"/>
      <c r="P64" s="736"/>
      <c r="Q64" s="412"/>
      <c r="R64" s="373"/>
      <c r="S64" s="397"/>
      <c r="T64" s="398"/>
      <c r="U64" s="376"/>
      <c r="V64" s="688">
        <f t="shared" si="2"/>
        <v>0</v>
      </c>
      <c r="W64" s="329"/>
      <c r="X64" s="329"/>
      <c r="Y64" s="329"/>
      <c r="Z64" s="329"/>
      <c r="AA64" s="329"/>
      <c r="AB64" s="329"/>
      <c r="AC64" s="329"/>
    </row>
    <row r="65" spans="1:29" s="333" customFormat="1" ht="16.5" customHeight="1" thickBot="1">
      <c r="A65" s="329"/>
      <c r="B65" s="330"/>
      <c r="C65" s="399" t="s">
        <v>331</v>
      </c>
      <c r="D65" s="335">
        <f>SUM(D60:D64)</f>
        <v>19.839999999999996</v>
      </c>
      <c r="E65" s="335" t="s">
        <v>403</v>
      </c>
      <c r="F65" s="335" t="s">
        <v>398</v>
      </c>
      <c r="G65" s="400">
        <f>SUM(G60:G64)</f>
        <v>50</v>
      </c>
      <c r="H65" s="569">
        <f>SUM(H60:H64)</f>
        <v>353.33333333333337</v>
      </c>
      <c r="I65" s="401"/>
      <c r="J65" s="404"/>
      <c r="K65" s="406"/>
      <c r="L65" s="427"/>
      <c r="M65" s="402"/>
      <c r="N65" s="713"/>
      <c r="O65" s="737"/>
      <c r="P65" s="738"/>
      <c r="Q65" s="412"/>
      <c r="R65" s="373"/>
      <c r="S65" s="407"/>
      <c r="T65" s="408"/>
      <c r="U65" s="376"/>
      <c r="V65" s="689">
        <f t="shared" si="2"/>
        <v>0</v>
      </c>
      <c r="W65" s="329"/>
      <c r="X65" s="329"/>
      <c r="Y65" s="329"/>
      <c r="Z65" s="329"/>
      <c r="AA65" s="329"/>
      <c r="AB65" s="329"/>
      <c r="AC65" s="329"/>
    </row>
    <row r="66" spans="1:29" s="333" customFormat="1" ht="16.5" customHeight="1" thickBot="1">
      <c r="A66" s="329"/>
      <c r="B66" s="330"/>
      <c r="C66" s="345"/>
      <c r="D66" s="410"/>
      <c r="E66" s="336"/>
      <c r="F66" s="336"/>
      <c r="G66" s="336"/>
      <c r="H66" s="570"/>
      <c r="I66" s="411"/>
      <c r="J66" s="411"/>
      <c r="K66" s="411"/>
      <c r="L66" s="373"/>
      <c r="M66" s="411"/>
      <c r="N66" s="411"/>
      <c r="O66" s="412"/>
      <c r="P66" s="412"/>
      <c r="Q66" s="412"/>
      <c r="R66" s="373"/>
      <c r="S66" s="413"/>
      <c r="T66" s="412"/>
      <c r="U66" s="376"/>
      <c r="V66" s="690"/>
      <c r="W66" s="329"/>
      <c r="X66" s="329"/>
      <c r="Y66" s="329"/>
      <c r="Z66" s="329"/>
      <c r="AA66" s="329"/>
      <c r="AB66" s="329"/>
      <c r="AC66" s="329"/>
    </row>
    <row r="67" spans="1:29" s="333" customFormat="1" ht="16.5" customHeight="1" thickBot="1">
      <c r="A67" s="329"/>
      <c r="B67" s="330"/>
      <c r="C67" s="399" t="s">
        <v>47</v>
      </c>
      <c r="D67" s="338">
        <v>2.94</v>
      </c>
      <c r="E67" s="337" t="s">
        <v>48</v>
      </c>
      <c r="F67" s="337" t="s">
        <v>7</v>
      </c>
      <c r="G67" s="337">
        <v>10</v>
      </c>
      <c r="H67" s="572">
        <v>55</v>
      </c>
      <c r="I67" s="401"/>
      <c r="J67" s="404"/>
      <c r="K67" s="406"/>
      <c r="L67" s="427"/>
      <c r="M67" s="402"/>
      <c r="N67" s="713"/>
      <c r="O67" s="737"/>
      <c r="P67" s="738"/>
      <c r="Q67" s="412"/>
      <c r="R67" s="373"/>
      <c r="S67" s="407"/>
      <c r="T67" s="408"/>
      <c r="U67" s="376"/>
      <c r="V67" s="691">
        <f>SUM(I67:Q67,T67)*H67</f>
        <v>0</v>
      </c>
      <c r="W67" s="329"/>
      <c r="X67" s="329"/>
      <c r="Y67" s="329"/>
      <c r="Z67" s="329"/>
      <c r="AA67" s="329"/>
      <c r="AB67" s="329"/>
      <c r="AC67" s="329"/>
    </row>
    <row r="68" spans="1:29" s="329" customFormat="1" ht="16.5" customHeight="1" thickBot="1">
      <c r="B68" s="330"/>
      <c r="C68" s="345"/>
      <c r="D68" s="346"/>
      <c r="E68" s="336"/>
      <c r="F68" s="336"/>
      <c r="G68" s="336"/>
      <c r="H68" s="570"/>
      <c r="I68" s="411"/>
      <c r="J68" s="411"/>
      <c r="K68" s="411"/>
      <c r="L68" s="373"/>
      <c r="M68" s="411"/>
      <c r="N68" s="411"/>
      <c r="O68" s="412"/>
      <c r="P68" s="412"/>
      <c r="Q68" s="412"/>
      <c r="R68" s="373"/>
      <c r="S68" s="413"/>
      <c r="T68" s="412"/>
      <c r="U68" s="376"/>
      <c r="V68" s="690"/>
    </row>
    <row r="69" spans="1:29" s="333" customFormat="1" ht="16.5" customHeight="1">
      <c r="A69" s="329"/>
      <c r="B69" s="604"/>
      <c r="C69" s="365" t="s">
        <v>49</v>
      </c>
      <c r="D69" s="366">
        <v>3.34</v>
      </c>
      <c r="E69" s="331" t="s">
        <v>50</v>
      </c>
      <c r="F69" s="331" t="s">
        <v>7</v>
      </c>
      <c r="G69" s="331">
        <v>5</v>
      </c>
      <c r="H69" s="566">
        <v>50</v>
      </c>
      <c r="I69" s="367"/>
      <c r="J69" s="370"/>
      <c r="K69" s="372"/>
      <c r="L69" s="420"/>
      <c r="M69" s="368"/>
      <c r="N69" s="710"/>
      <c r="O69" s="731"/>
      <c r="P69" s="732"/>
      <c r="Q69" s="412"/>
      <c r="R69" s="373"/>
      <c r="S69" s="415"/>
      <c r="T69" s="416"/>
      <c r="U69" s="376"/>
      <c r="V69" s="687">
        <f t="shared" ref="V69:V77" si="3">SUM(I69:Q69,T69)*H69</f>
        <v>0</v>
      </c>
      <c r="W69" s="329"/>
      <c r="X69" s="329"/>
      <c r="Y69" s="329"/>
      <c r="Z69" s="329"/>
      <c r="AA69" s="329"/>
      <c r="AB69" s="329"/>
      <c r="AC69" s="329"/>
    </row>
    <row r="70" spans="1:29" s="333" customFormat="1" ht="16.5" customHeight="1">
      <c r="A70" s="329"/>
      <c r="B70" s="604"/>
      <c r="C70" s="378" t="s">
        <v>49</v>
      </c>
      <c r="D70" s="421">
        <v>5.7</v>
      </c>
      <c r="E70" s="332" t="s">
        <v>51</v>
      </c>
      <c r="F70" s="332" t="s">
        <v>12</v>
      </c>
      <c r="G70" s="332">
        <v>5</v>
      </c>
      <c r="H70" s="567">
        <v>80</v>
      </c>
      <c r="I70" s="380"/>
      <c r="J70" s="383"/>
      <c r="K70" s="385"/>
      <c r="L70" s="423"/>
      <c r="M70" s="381"/>
      <c r="N70" s="711"/>
      <c r="O70" s="733"/>
      <c r="P70" s="734"/>
      <c r="Q70" s="412"/>
      <c r="R70" s="373"/>
      <c r="S70" s="397"/>
      <c r="T70" s="398"/>
      <c r="U70" s="376"/>
      <c r="V70" s="688">
        <f t="shared" si="3"/>
        <v>0</v>
      </c>
      <c r="W70" s="329"/>
      <c r="X70" s="329"/>
      <c r="Y70" s="329"/>
      <c r="Z70" s="329"/>
      <c r="AA70" s="329"/>
      <c r="AB70" s="329"/>
      <c r="AC70" s="329"/>
    </row>
    <row r="71" spans="1:29" s="333" customFormat="1" ht="16.5" customHeight="1">
      <c r="A71" s="329"/>
      <c r="B71" s="604"/>
      <c r="C71" s="378" t="s">
        <v>49</v>
      </c>
      <c r="D71" s="421">
        <v>9.4600000000000009</v>
      </c>
      <c r="E71" s="332" t="s">
        <v>52</v>
      </c>
      <c r="F71" s="332" t="s">
        <v>9</v>
      </c>
      <c r="G71" s="332">
        <v>5</v>
      </c>
      <c r="H71" s="567">
        <v>115</v>
      </c>
      <c r="I71" s="380"/>
      <c r="J71" s="383"/>
      <c r="K71" s="385"/>
      <c r="L71" s="423"/>
      <c r="M71" s="381"/>
      <c r="N71" s="711"/>
      <c r="O71" s="733"/>
      <c r="P71" s="734"/>
      <c r="Q71" s="412"/>
      <c r="R71" s="373"/>
      <c r="S71" s="397"/>
      <c r="T71" s="398"/>
      <c r="U71" s="346"/>
      <c r="V71" s="688">
        <f t="shared" si="3"/>
        <v>0</v>
      </c>
      <c r="W71" s="329"/>
      <c r="X71" s="329"/>
      <c r="Y71" s="329"/>
      <c r="Z71" s="329"/>
      <c r="AA71" s="329"/>
      <c r="AB71" s="329"/>
      <c r="AC71" s="329"/>
    </row>
    <row r="72" spans="1:29" s="333" customFormat="1" ht="16.5" customHeight="1">
      <c r="A72" s="329"/>
      <c r="B72" s="604"/>
      <c r="C72" s="378" t="s">
        <v>49</v>
      </c>
      <c r="D72" s="421">
        <v>10.29</v>
      </c>
      <c r="E72" s="332" t="s">
        <v>53</v>
      </c>
      <c r="F72" s="332" t="s">
        <v>16</v>
      </c>
      <c r="G72" s="332">
        <v>5</v>
      </c>
      <c r="H72" s="567">
        <v>141.66666666666669</v>
      </c>
      <c r="I72" s="380"/>
      <c r="J72" s="383"/>
      <c r="K72" s="385"/>
      <c r="L72" s="423"/>
      <c r="M72" s="381"/>
      <c r="N72" s="711"/>
      <c r="O72" s="733"/>
      <c r="P72" s="734"/>
      <c r="Q72" s="412"/>
      <c r="R72" s="373"/>
      <c r="S72" s="397"/>
      <c r="T72" s="398"/>
      <c r="U72" s="376"/>
      <c r="V72" s="688">
        <f t="shared" si="3"/>
        <v>0</v>
      </c>
      <c r="W72" s="329"/>
      <c r="X72" s="329"/>
      <c r="Y72" s="329"/>
      <c r="Z72" s="329"/>
      <c r="AA72" s="329"/>
      <c r="AB72" s="329"/>
      <c r="AC72" s="329"/>
    </row>
    <row r="73" spans="1:29" s="333" customFormat="1" ht="16.5" customHeight="1">
      <c r="A73" s="329"/>
      <c r="B73" s="604"/>
      <c r="C73" s="378" t="s">
        <v>49</v>
      </c>
      <c r="D73" s="421">
        <v>6.69</v>
      </c>
      <c r="E73" s="332" t="s">
        <v>54</v>
      </c>
      <c r="F73" s="332" t="s">
        <v>55</v>
      </c>
      <c r="G73" s="332">
        <v>1</v>
      </c>
      <c r="H73" s="567">
        <v>71.666666666666671</v>
      </c>
      <c r="I73" s="380"/>
      <c r="J73" s="383"/>
      <c r="K73" s="385"/>
      <c r="L73" s="423"/>
      <c r="M73" s="381"/>
      <c r="N73" s="711"/>
      <c r="O73" s="733"/>
      <c r="P73" s="734"/>
      <c r="Q73" s="412"/>
      <c r="R73" s="373"/>
      <c r="S73" s="397"/>
      <c r="T73" s="398"/>
      <c r="U73" s="376"/>
      <c r="V73" s="688">
        <f t="shared" si="3"/>
        <v>0</v>
      </c>
      <c r="W73" s="329"/>
      <c r="X73" s="329"/>
      <c r="Y73" s="329"/>
      <c r="Z73" s="329"/>
      <c r="AA73" s="329"/>
      <c r="AB73" s="329"/>
      <c r="AC73" s="329"/>
    </row>
    <row r="74" spans="1:29" s="333" customFormat="1" ht="16.5" customHeight="1">
      <c r="A74" s="329"/>
      <c r="B74" s="604"/>
      <c r="C74" s="378" t="s">
        <v>49</v>
      </c>
      <c r="D74" s="421">
        <v>7.46</v>
      </c>
      <c r="E74" s="332" t="s">
        <v>56</v>
      </c>
      <c r="F74" s="332" t="s">
        <v>25</v>
      </c>
      <c r="G74" s="332">
        <v>1</v>
      </c>
      <c r="H74" s="567">
        <v>110</v>
      </c>
      <c r="I74" s="380"/>
      <c r="J74" s="383"/>
      <c r="K74" s="385"/>
      <c r="L74" s="423"/>
      <c r="M74" s="381"/>
      <c r="N74" s="711"/>
      <c r="O74" s="733"/>
      <c r="P74" s="734"/>
      <c r="Q74" s="412"/>
      <c r="R74" s="373"/>
      <c r="S74" s="397"/>
      <c r="T74" s="398"/>
      <c r="U74" s="376"/>
      <c r="V74" s="688">
        <f t="shared" si="3"/>
        <v>0</v>
      </c>
      <c r="W74" s="329"/>
      <c r="X74" s="329"/>
      <c r="Y74" s="329"/>
      <c r="Z74" s="329"/>
      <c r="AA74" s="329"/>
      <c r="AB74" s="329"/>
      <c r="AC74" s="329"/>
    </row>
    <row r="75" spans="1:29" s="333" customFormat="1" ht="16.5" customHeight="1">
      <c r="A75" s="329"/>
      <c r="B75" s="604"/>
      <c r="C75" s="378" t="s">
        <v>49</v>
      </c>
      <c r="D75" s="428">
        <v>11.06</v>
      </c>
      <c r="E75" s="332" t="s">
        <v>57</v>
      </c>
      <c r="F75" s="429" t="s">
        <v>27</v>
      </c>
      <c r="G75" s="332">
        <v>1</v>
      </c>
      <c r="H75" s="567">
        <v>106.66666666666667</v>
      </c>
      <c r="I75" s="380"/>
      <c r="J75" s="383"/>
      <c r="K75" s="385"/>
      <c r="L75" s="423"/>
      <c r="M75" s="381"/>
      <c r="N75" s="711"/>
      <c r="O75" s="733"/>
      <c r="P75" s="734"/>
      <c r="Q75" s="412"/>
      <c r="R75" s="373"/>
      <c r="S75" s="397"/>
      <c r="T75" s="398"/>
      <c r="U75" s="376"/>
      <c r="V75" s="688">
        <f t="shared" si="3"/>
        <v>0</v>
      </c>
      <c r="W75" s="329"/>
      <c r="X75" s="329"/>
      <c r="Y75" s="329"/>
      <c r="Z75" s="329"/>
      <c r="AA75" s="329"/>
      <c r="AB75" s="329"/>
      <c r="AC75" s="329"/>
    </row>
    <row r="76" spans="1:29" s="333" customFormat="1" ht="16.5" customHeight="1" thickBot="1">
      <c r="A76" s="329"/>
      <c r="B76" s="604"/>
      <c r="C76" s="389" t="s">
        <v>49</v>
      </c>
      <c r="D76" s="430">
        <v>14.76</v>
      </c>
      <c r="E76" s="334" t="s">
        <v>58</v>
      </c>
      <c r="F76" s="431" t="s">
        <v>37</v>
      </c>
      <c r="G76" s="334">
        <v>1</v>
      </c>
      <c r="H76" s="568">
        <v>155</v>
      </c>
      <c r="I76" s="391"/>
      <c r="J76" s="394"/>
      <c r="K76" s="396"/>
      <c r="L76" s="425"/>
      <c r="M76" s="392"/>
      <c r="N76" s="712"/>
      <c r="O76" s="735"/>
      <c r="P76" s="736"/>
      <c r="Q76" s="412"/>
      <c r="R76" s="373"/>
      <c r="S76" s="397"/>
      <c r="T76" s="398"/>
      <c r="U76" s="376"/>
      <c r="V76" s="688">
        <f t="shared" si="3"/>
        <v>0</v>
      </c>
      <c r="W76" s="329"/>
      <c r="X76" s="329"/>
      <c r="Y76" s="329"/>
      <c r="Z76" s="329"/>
      <c r="AA76" s="329"/>
      <c r="AB76" s="329"/>
      <c r="AC76" s="329"/>
    </row>
    <row r="77" spans="1:29" s="333" customFormat="1" ht="16.5" customHeight="1" thickBot="1">
      <c r="A77" s="329"/>
      <c r="B77" s="604"/>
      <c r="C77" s="399" t="s">
        <v>332</v>
      </c>
      <c r="D77" s="338">
        <f>SUM(D69:D76)</f>
        <v>68.760000000000005</v>
      </c>
      <c r="E77" s="338" t="s">
        <v>404</v>
      </c>
      <c r="F77" s="338" t="s">
        <v>398</v>
      </c>
      <c r="G77" s="338">
        <f>SUM(G69:G76)</f>
        <v>24</v>
      </c>
      <c r="H77" s="569">
        <f>SUM(H69:H76)</f>
        <v>830</v>
      </c>
      <c r="I77" s="401"/>
      <c r="J77" s="404"/>
      <c r="K77" s="406"/>
      <c r="L77" s="427"/>
      <c r="M77" s="402"/>
      <c r="N77" s="713"/>
      <c r="O77" s="737"/>
      <c r="P77" s="738"/>
      <c r="Q77" s="412"/>
      <c r="R77" s="373"/>
      <c r="S77" s="407"/>
      <c r="T77" s="408"/>
      <c r="U77" s="376"/>
      <c r="V77" s="689">
        <f t="shared" si="3"/>
        <v>0</v>
      </c>
      <c r="W77" s="329"/>
      <c r="X77" s="329"/>
      <c r="Y77" s="329"/>
      <c r="Z77" s="329"/>
      <c r="AA77" s="329"/>
      <c r="AB77" s="329"/>
      <c r="AC77" s="329"/>
    </row>
    <row r="78" spans="1:29" s="333" customFormat="1" ht="16.5" customHeight="1" thickBot="1">
      <c r="A78" s="329"/>
      <c r="B78" s="604"/>
      <c r="C78" s="345"/>
      <c r="D78" s="346"/>
      <c r="E78" s="336"/>
      <c r="F78" s="336"/>
      <c r="G78" s="336"/>
      <c r="H78" s="570"/>
      <c r="I78" s="411"/>
      <c r="J78" s="411"/>
      <c r="K78" s="411"/>
      <c r="L78" s="373"/>
      <c r="M78" s="411"/>
      <c r="N78" s="411"/>
      <c r="O78" s="412"/>
      <c r="P78" s="412"/>
      <c r="Q78" s="412"/>
      <c r="R78" s="373"/>
      <c r="S78" s="413"/>
      <c r="T78" s="412"/>
      <c r="U78" s="376"/>
      <c r="V78" s="690"/>
      <c r="W78" s="329"/>
      <c r="X78" s="329"/>
      <c r="Y78" s="329"/>
      <c r="Z78" s="329"/>
      <c r="AA78" s="329"/>
      <c r="AB78" s="329"/>
      <c r="AC78" s="329"/>
    </row>
    <row r="79" spans="1:29" s="333" customFormat="1" ht="16.5" customHeight="1">
      <c r="A79" s="329"/>
      <c r="B79" s="604"/>
      <c r="C79" s="365" t="s">
        <v>334</v>
      </c>
      <c r="D79" s="366">
        <v>4.0999999999999996</v>
      </c>
      <c r="E79" s="331" t="s">
        <v>379</v>
      </c>
      <c r="F79" s="331" t="s">
        <v>393</v>
      </c>
      <c r="G79" s="331">
        <v>10</v>
      </c>
      <c r="H79" s="566">
        <v>63.333333333333336</v>
      </c>
      <c r="I79" s="367"/>
      <c r="J79" s="370"/>
      <c r="K79" s="372"/>
      <c r="L79" s="420"/>
      <c r="M79" s="368"/>
      <c r="N79" s="710"/>
      <c r="O79" s="731"/>
      <c r="P79" s="732"/>
      <c r="Q79" s="412"/>
      <c r="R79" s="373"/>
      <c r="S79" s="415"/>
      <c r="T79" s="416"/>
      <c r="U79" s="376"/>
      <c r="V79" s="687">
        <f t="shared" ref="V79:V90" si="4">SUM(I79:Q79,T79)*H79</f>
        <v>0</v>
      </c>
      <c r="W79" s="329"/>
      <c r="X79" s="329"/>
      <c r="Y79" s="329"/>
      <c r="Z79" s="329"/>
      <c r="AA79" s="329"/>
      <c r="AB79" s="329"/>
      <c r="AC79" s="329"/>
    </row>
    <row r="80" spans="1:29" s="333" customFormat="1" ht="16.5" customHeight="1">
      <c r="A80" s="329"/>
      <c r="B80" s="604"/>
      <c r="C80" s="378" t="s">
        <v>334</v>
      </c>
      <c r="D80" s="421">
        <v>2.5299999999999998</v>
      </c>
      <c r="E80" s="332" t="s">
        <v>380</v>
      </c>
      <c r="F80" s="332" t="s">
        <v>392</v>
      </c>
      <c r="G80" s="332">
        <v>5</v>
      </c>
      <c r="H80" s="567">
        <v>40</v>
      </c>
      <c r="I80" s="380"/>
      <c r="J80" s="383"/>
      <c r="K80" s="385"/>
      <c r="L80" s="423"/>
      <c r="M80" s="381"/>
      <c r="N80" s="711"/>
      <c r="O80" s="733"/>
      <c r="P80" s="734"/>
      <c r="Q80" s="412"/>
      <c r="R80" s="373"/>
      <c r="S80" s="397"/>
      <c r="T80" s="398"/>
      <c r="U80" s="376"/>
      <c r="V80" s="688">
        <f t="shared" si="4"/>
        <v>0</v>
      </c>
      <c r="W80" s="329"/>
      <c r="X80" s="329"/>
      <c r="Y80" s="329"/>
      <c r="Z80" s="329"/>
      <c r="AA80" s="329"/>
      <c r="AB80" s="329"/>
      <c r="AC80" s="329"/>
    </row>
    <row r="81" spans="1:29" s="330" customFormat="1" ht="16.5" customHeight="1">
      <c r="B81" s="432"/>
      <c r="C81" s="378" t="s">
        <v>334</v>
      </c>
      <c r="D81" s="421">
        <v>4.2</v>
      </c>
      <c r="E81" s="332" t="s">
        <v>381</v>
      </c>
      <c r="F81" s="332" t="s">
        <v>7</v>
      </c>
      <c r="G81" s="332">
        <v>5</v>
      </c>
      <c r="H81" s="567">
        <v>60</v>
      </c>
      <c r="I81" s="380"/>
      <c r="J81" s="383"/>
      <c r="K81" s="385"/>
      <c r="L81" s="423"/>
      <c r="M81" s="381"/>
      <c r="N81" s="711"/>
      <c r="O81" s="733"/>
      <c r="P81" s="734"/>
      <c r="Q81" s="412"/>
      <c r="R81" s="373"/>
      <c r="S81" s="397"/>
      <c r="T81" s="398"/>
      <c r="U81" s="376"/>
      <c r="V81" s="688">
        <f t="shared" si="4"/>
        <v>0</v>
      </c>
      <c r="W81" s="329"/>
    </row>
    <row r="82" spans="1:29" s="330" customFormat="1" ht="16.5" customHeight="1">
      <c r="C82" s="378" t="s">
        <v>334</v>
      </c>
      <c r="D82" s="421">
        <v>7.36</v>
      </c>
      <c r="E82" s="332" t="s">
        <v>382</v>
      </c>
      <c r="F82" s="332" t="s">
        <v>12</v>
      </c>
      <c r="G82" s="332">
        <v>5</v>
      </c>
      <c r="H82" s="567">
        <v>108.33333333333334</v>
      </c>
      <c r="I82" s="380"/>
      <c r="J82" s="383"/>
      <c r="K82" s="385"/>
      <c r="L82" s="423"/>
      <c r="M82" s="381"/>
      <c r="N82" s="711"/>
      <c r="O82" s="733"/>
      <c r="P82" s="734"/>
      <c r="Q82" s="412"/>
      <c r="R82" s="373"/>
      <c r="S82" s="397"/>
      <c r="T82" s="398"/>
      <c r="U82" s="376"/>
      <c r="V82" s="688">
        <f t="shared" si="4"/>
        <v>0</v>
      </c>
      <c r="W82" s="329"/>
    </row>
    <row r="83" spans="1:29" s="329" customFormat="1" ht="16.5" customHeight="1">
      <c r="B83" s="330"/>
      <c r="C83" s="378" t="s">
        <v>334</v>
      </c>
      <c r="D83" s="421">
        <v>13.53</v>
      </c>
      <c r="E83" s="332" t="s">
        <v>383</v>
      </c>
      <c r="F83" s="332" t="s">
        <v>9</v>
      </c>
      <c r="G83" s="332">
        <v>5</v>
      </c>
      <c r="H83" s="567">
        <v>163.33333333333334</v>
      </c>
      <c r="I83" s="380"/>
      <c r="J83" s="383"/>
      <c r="K83" s="385"/>
      <c r="L83" s="423"/>
      <c r="M83" s="381"/>
      <c r="N83" s="711"/>
      <c r="O83" s="733"/>
      <c r="P83" s="734"/>
      <c r="Q83" s="412"/>
      <c r="R83" s="373"/>
      <c r="S83" s="397"/>
      <c r="T83" s="398"/>
      <c r="U83" s="376"/>
      <c r="V83" s="688">
        <f t="shared" si="4"/>
        <v>0</v>
      </c>
    </row>
    <row r="84" spans="1:29" s="333" customFormat="1" ht="16.5" customHeight="1">
      <c r="A84" s="329"/>
      <c r="B84" s="330"/>
      <c r="C84" s="378" t="s">
        <v>334</v>
      </c>
      <c r="D84" s="421">
        <v>20.52</v>
      </c>
      <c r="E84" s="332" t="s">
        <v>384</v>
      </c>
      <c r="F84" s="332" t="s">
        <v>394</v>
      </c>
      <c r="G84" s="332">
        <v>5</v>
      </c>
      <c r="H84" s="567">
        <v>195</v>
      </c>
      <c r="I84" s="380"/>
      <c r="J84" s="383"/>
      <c r="K84" s="385"/>
      <c r="L84" s="423"/>
      <c r="M84" s="381"/>
      <c r="N84" s="711"/>
      <c r="O84" s="733"/>
      <c r="P84" s="734"/>
      <c r="Q84" s="412"/>
      <c r="R84" s="373"/>
      <c r="S84" s="397"/>
      <c r="T84" s="398"/>
      <c r="U84" s="376"/>
      <c r="V84" s="688">
        <f t="shared" si="4"/>
        <v>0</v>
      </c>
      <c r="W84" s="329"/>
      <c r="X84" s="329"/>
      <c r="Y84" s="329"/>
      <c r="Z84" s="329"/>
      <c r="AA84" s="329"/>
      <c r="AB84" s="329"/>
      <c r="AC84" s="329"/>
    </row>
    <row r="85" spans="1:29" s="333" customFormat="1" ht="16.5" customHeight="1">
      <c r="A85" s="329"/>
      <c r="B85" s="330"/>
      <c r="C85" s="389" t="s">
        <v>334</v>
      </c>
      <c r="D85" s="417">
        <v>7.2</v>
      </c>
      <c r="E85" s="339" t="s">
        <v>385</v>
      </c>
      <c r="F85" s="334" t="s">
        <v>55</v>
      </c>
      <c r="G85" s="334">
        <v>1</v>
      </c>
      <c r="H85" s="568">
        <v>63.333333333333336</v>
      </c>
      <c r="I85" s="391"/>
      <c r="J85" s="394"/>
      <c r="K85" s="396"/>
      <c r="L85" s="425"/>
      <c r="M85" s="392"/>
      <c r="N85" s="712"/>
      <c r="O85" s="735"/>
      <c r="P85" s="736"/>
      <c r="Q85" s="412"/>
      <c r="R85" s="373"/>
      <c r="S85" s="397"/>
      <c r="T85" s="398"/>
      <c r="U85" s="376"/>
      <c r="V85" s="688">
        <f t="shared" si="4"/>
        <v>0</v>
      </c>
      <c r="W85" s="329"/>
      <c r="X85" s="329"/>
      <c r="Y85" s="329"/>
      <c r="Z85" s="329"/>
      <c r="AA85" s="329"/>
      <c r="AB85" s="329"/>
      <c r="AC85" s="329"/>
    </row>
    <row r="86" spans="1:29" s="333" customFormat="1" ht="16.5" customHeight="1">
      <c r="A86" s="329"/>
      <c r="B86" s="330"/>
      <c r="C86" s="389" t="s">
        <v>334</v>
      </c>
      <c r="D86" s="417">
        <v>9.7100000000000009</v>
      </c>
      <c r="E86" s="332" t="s">
        <v>388</v>
      </c>
      <c r="F86" s="334" t="s">
        <v>25</v>
      </c>
      <c r="G86" s="334">
        <v>1</v>
      </c>
      <c r="H86" s="568">
        <v>88.333333333333343</v>
      </c>
      <c r="I86" s="391"/>
      <c r="J86" s="394"/>
      <c r="K86" s="396"/>
      <c r="L86" s="425"/>
      <c r="M86" s="392"/>
      <c r="N86" s="712"/>
      <c r="O86" s="735"/>
      <c r="P86" s="736"/>
      <c r="Q86" s="412"/>
      <c r="R86" s="373"/>
      <c r="S86" s="397"/>
      <c r="T86" s="398"/>
      <c r="U86" s="376"/>
      <c r="V86" s="688">
        <f t="shared" si="4"/>
        <v>0</v>
      </c>
      <c r="W86" s="329"/>
      <c r="X86" s="329"/>
      <c r="Y86" s="329"/>
      <c r="Z86" s="329"/>
      <c r="AA86" s="329"/>
      <c r="AB86" s="329"/>
      <c r="AC86" s="329"/>
    </row>
    <row r="87" spans="1:29" s="333" customFormat="1" ht="16.5" customHeight="1">
      <c r="A87" s="329"/>
      <c r="B87" s="330"/>
      <c r="C87" s="389" t="s">
        <v>334</v>
      </c>
      <c r="D87" s="417">
        <v>15.32</v>
      </c>
      <c r="E87" s="332" t="s">
        <v>389</v>
      </c>
      <c r="F87" s="334" t="s">
        <v>27</v>
      </c>
      <c r="G87" s="334">
        <v>1</v>
      </c>
      <c r="H87" s="568">
        <v>135</v>
      </c>
      <c r="I87" s="391"/>
      <c r="J87" s="394"/>
      <c r="K87" s="396"/>
      <c r="L87" s="425"/>
      <c r="M87" s="392"/>
      <c r="N87" s="712"/>
      <c r="O87" s="735"/>
      <c r="P87" s="736"/>
      <c r="Q87" s="412"/>
      <c r="R87" s="373"/>
      <c r="S87" s="397"/>
      <c r="T87" s="398"/>
      <c r="U87" s="376"/>
      <c r="V87" s="688">
        <f t="shared" si="4"/>
        <v>0</v>
      </c>
      <c r="W87" s="329"/>
      <c r="X87" s="329"/>
      <c r="Y87" s="329"/>
      <c r="Z87" s="329"/>
      <c r="AA87" s="329"/>
      <c r="AB87" s="329"/>
      <c r="AC87" s="329"/>
    </row>
    <row r="88" spans="1:29" s="333" customFormat="1" ht="16.5" customHeight="1">
      <c r="A88" s="329"/>
      <c r="B88" s="330"/>
      <c r="C88" s="389" t="s">
        <v>334</v>
      </c>
      <c r="D88" s="417">
        <v>17</v>
      </c>
      <c r="E88" s="332" t="s">
        <v>390</v>
      </c>
      <c r="F88" s="334" t="s">
        <v>37</v>
      </c>
      <c r="G88" s="334">
        <v>1</v>
      </c>
      <c r="H88" s="568">
        <v>158.33333333333334</v>
      </c>
      <c r="I88" s="391"/>
      <c r="J88" s="394"/>
      <c r="K88" s="396"/>
      <c r="L88" s="425"/>
      <c r="M88" s="392"/>
      <c r="N88" s="712"/>
      <c r="O88" s="735"/>
      <c r="P88" s="736"/>
      <c r="Q88" s="412"/>
      <c r="R88" s="373"/>
      <c r="S88" s="397"/>
      <c r="T88" s="398"/>
      <c r="U88" s="376"/>
      <c r="V88" s="688">
        <f t="shared" si="4"/>
        <v>0</v>
      </c>
      <c r="W88" s="329"/>
      <c r="X88" s="329"/>
      <c r="Y88" s="329"/>
      <c r="Z88" s="329"/>
      <c r="AA88" s="329"/>
      <c r="AB88" s="329"/>
      <c r="AC88" s="329"/>
    </row>
    <row r="89" spans="1:29" s="329" customFormat="1" ht="16.5" customHeight="1" thickBot="1">
      <c r="B89" s="330"/>
      <c r="C89" s="389" t="s">
        <v>334</v>
      </c>
      <c r="D89" s="417">
        <v>25.5</v>
      </c>
      <c r="E89" s="332" t="s">
        <v>391</v>
      </c>
      <c r="F89" s="334" t="s">
        <v>395</v>
      </c>
      <c r="G89" s="334">
        <v>1</v>
      </c>
      <c r="H89" s="568">
        <v>238.33333333333334</v>
      </c>
      <c r="I89" s="391"/>
      <c r="J89" s="394"/>
      <c r="K89" s="396"/>
      <c r="L89" s="425"/>
      <c r="M89" s="392"/>
      <c r="N89" s="712"/>
      <c r="O89" s="735"/>
      <c r="P89" s="736"/>
      <c r="Q89" s="412"/>
      <c r="R89" s="373"/>
      <c r="S89" s="397"/>
      <c r="T89" s="398"/>
      <c r="U89" s="376"/>
      <c r="V89" s="688">
        <f t="shared" si="4"/>
        <v>0</v>
      </c>
    </row>
    <row r="90" spans="1:29" s="333" customFormat="1" ht="16.5" customHeight="1" thickBot="1">
      <c r="A90" s="329"/>
      <c r="B90" s="330"/>
      <c r="C90" s="399" t="s">
        <v>333</v>
      </c>
      <c r="D90" s="338">
        <f>SUM(D79:D89)</f>
        <v>126.97</v>
      </c>
      <c r="E90" s="338" t="s">
        <v>405</v>
      </c>
      <c r="F90" s="338" t="s">
        <v>398</v>
      </c>
      <c r="G90" s="338">
        <f>SUM(G79:G89)</f>
        <v>40</v>
      </c>
      <c r="H90" s="569">
        <f>SUM(H79:H89)</f>
        <v>1313.3333333333333</v>
      </c>
      <c r="I90" s="401"/>
      <c r="J90" s="404"/>
      <c r="K90" s="406"/>
      <c r="L90" s="427"/>
      <c r="M90" s="402"/>
      <c r="N90" s="713"/>
      <c r="O90" s="737"/>
      <c r="P90" s="738"/>
      <c r="Q90" s="412"/>
      <c r="R90" s="373"/>
      <c r="S90" s="407"/>
      <c r="T90" s="408"/>
      <c r="U90" s="376"/>
      <c r="V90" s="689">
        <f t="shared" si="4"/>
        <v>0</v>
      </c>
      <c r="W90" s="329"/>
      <c r="X90" s="329"/>
      <c r="Y90" s="329"/>
      <c r="Z90" s="329"/>
      <c r="AA90" s="329"/>
      <c r="AB90" s="329"/>
      <c r="AC90" s="329"/>
    </row>
    <row r="91" spans="1:29" s="333" customFormat="1" ht="16.5" customHeight="1">
      <c r="A91" s="329"/>
      <c r="B91" s="330"/>
      <c r="C91" s="345"/>
      <c r="D91" s="346"/>
      <c r="E91" s="336"/>
      <c r="F91" s="336"/>
      <c r="G91" s="336"/>
      <c r="H91" s="570"/>
      <c r="I91" s="411"/>
      <c r="J91" s="411"/>
      <c r="K91" s="411"/>
      <c r="L91" s="373"/>
      <c r="M91" s="411"/>
      <c r="N91" s="411"/>
      <c r="O91" s="412"/>
      <c r="P91" s="412"/>
      <c r="Q91" s="412"/>
      <c r="R91" s="373"/>
      <c r="S91" s="413"/>
      <c r="T91" s="412"/>
      <c r="U91" s="376"/>
      <c r="V91" s="690"/>
      <c r="W91" s="330"/>
      <c r="X91" s="329"/>
      <c r="Y91" s="329"/>
      <c r="Z91" s="329"/>
      <c r="AA91" s="329"/>
      <c r="AB91" s="329"/>
      <c r="AC91" s="329"/>
    </row>
    <row r="92" spans="1:29" s="333" customFormat="1" ht="16.5" customHeight="1">
      <c r="A92" s="329"/>
      <c r="B92" s="330"/>
      <c r="C92" s="345"/>
      <c r="D92" s="346"/>
      <c r="E92" s="336"/>
      <c r="F92" s="336"/>
      <c r="G92" s="336"/>
      <c r="H92" s="570"/>
      <c r="I92" s="411"/>
      <c r="J92" s="411"/>
      <c r="K92" s="411"/>
      <c r="L92" s="373"/>
      <c r="M92" s="411"/>
      <c r="N92" s="411"/>
      <c r="O92" s="412"/>
      <c r="P92" s="412"/>
      <c r="Q92" s="412"/>
      <c r="R92" s="373"/>
      <c r="S92" s="413"/>
      <c r="T92" s="412"/>
      <c r="U92" s="376"/>
      <c r="V92" s="690"/>
      <c r="W92" s="330"/>
      <c r="X92" s="329"/>
      <c r="Y92" s="329"/>
      <c r="Z92" s="329"/>
      <c r="AA92" s="329"/>
      <c r="AB92" s="329"/>
      <c r="AC92" s="329"/>
    </row>
    <row r="93" spans="1:29" s="333" customFormat="1" ht="16.5" customHeight="1" thickBot="1">
      <c r="A93" s="329"/>
      <c r="B93" s="330"/>
      <c r="C93" s="433" t="s">
        <v>321</v>
      </c>
      <c r="D93" s="340"/>
      <c r="E93" s="340"/>
      <c r="F93" s="340"/>
      <c r="G93" s="340"/>
      <c r="H93" s="573"/>
      <c r="I93" s="411"/>
      <c r="J93" s="411"/>
      <c r="K93" s="411"/>
      <c r="L93" s="373"/>
      <c r="M93" s="411"/>
      <c r="N93" s="411"/>
      <c r="O93" s="412"/>
      <c r="P93" s="412"/>
      <c r="Q93" s="412"/>
      <c r="R93" s="373"/>
      <c r="S93" s="413"/>
      <c r="T93" s="412"/>
      <c r="U93" s="376"/>
      <c r="V93" s="690"/>
      <c r="W93" s="329"/>
      <c r="X93" s="329"/>
      <c r="Y93" s="329"/>
      <c r="Z93" s="329"/>
      <c r="AA93" s="329"/>
      <c r="AB93" s="329"/>
      <c r="AC93" s="329"/>
    </row>
    <row r="94" spans="1:29" s="333" customFormat="1" ht="16.5" customHeight="1">
      <c r="A94" s="329"/>
      <c r="B94" s="330"/>
      <c r="C94" s="434" t="s">
        <v>59</v>
      </c>
      <c r="D94" s="366">
        <v>0.74</v>
      </c>
      <c r="E94" s="331" t="s">
        <v>60</v>
      </c>
      <c r="F94" s="331" t="s">
        <v>7</v>
      </c>
      <c r="G94" s="331">
        <v>5</v>
      </c>
      <c r="H94" s="566">
        <v>20</v>
      </c>
      <c r="I94" s="367"/>
      <c r="J94" s="370"/>
      <c r="K94" s="372"/>
      <c r="L94" s="420"/>
      <c r="M94" s="368"/>
      <c r="N94" s="710"/>
      <c r="O94" s="731"/>
      <c r="P94" s="732"/>
      <c r="Q94" s="412"/>
      <c r="R94" s="373"/>
      <c r="S94" s="415"/>
      <c r="T94" s="416"/>
      <c r="U94" s="376"/>
      <c r="V94" s="687">
        <f>SUM(I94:Q94,T94)*H94</f>
        <v>0</v>
      </c>
      <c r="W94" s="329"/>
      <c r="X94" s="329"/>
      <c r="Y94" s="329"/>
      <c r="Z94" s="329"/>
      <c r="AA94" s="329"/>
      <c r="AB94" s="329"/>
      <c r="AC94" s="329"/>
    </row>
    <row r="95" spans="1:29" s="333" customFormat="1" ht="16.5" customHeight="1">
      <c r="A95" s="329"/>
      <c r="B95" s="330"/>
      <c r="C95" s="435" t="s">
        <v>59</v>
      </c>
      <c r="D95" s="421">
        <v>1.94</v>
      </c>
      <c r="E95" s="332" t="s">
        <v>61</v>
      </c>
      <c r="F95" s="332" t="s">
        <v>12</v>
      </c>
      <c r="G95" s="332">
        <v>5</v>
      </c>
      <c r="H95" s="567">
        <v>33.333333333333336</v>
      </c>
      <c r="I95" s="380"/>
      <c r="J95" s="383"/>
      <c r="K95" s="385"/>
      <c r="L95" s="423"/>
      <c r="M95" s="381"/>
      <c r="N95" s="711"/>
      <c r="O95" s="733"/>
      <c r="P95" s="734"/>
      <c r="Q95" s="412"/>
      <c r="R95" s="373"/>
      <c r="S95" s="397"/>
      <c r="T95" s="398"/>
      <c r="U95" s="376"/>
      <c r="V95" s="688">
        <f>SUM(I95:Q95,T95)*H95</f>
        <v>0</v>
      </c>
      <c r="W95" s="329"/>
      <c r="X95" s="329"/>
      <c r="Y95" s="329"/>
      <c r="Z95" s="329"/>
      <c r="AA95" s="329"/>
      <c r="AB95" s="329"/>
      <c r="AC95" s="329"/>
    </row>
    <row r="96" spans="1:29" s="333" customFormat="1" ht="16.5" customHeight="1">
      <c r="A96" s="329"/>
      <c r="B96" s="330"/>
      <c r="C96" s="435" t="s">
        <v>59</v>
      </c>
      <c r="D96" s="421">
        <v>3.94</v>
      </c>
      <c r="E96" s="332" t="s">
        <v>62</v>
      </c>
      <c r="F96" s="332" t="s">
        <v>9</v>
      </c>
      <c r="G96" s="332">
        <v>5</v>
      </c>
      <c r="H96" s="567">
        <v>60</v>
      </c>
      <c r="I96" s="380"/>
      <c r="J96" s="383"/>
      <c r="K96" s="385"/>
      <c r="L96" s="423"/>
      <c r="M96" s="381"/>
      <c r="N96" s="711"/>
      <c r="O96" s="733"/>
      <c r="P96" s="734"/>
      <c r="Q96" s="412"/>
      <c r="R96" s="373"/>
      <c r="S96" s="397"/>
      <c r="T96" s="398"/>
      <c r="U96" s="376"/>
      <c r="V96" s="688">
        <f>SUM(I96:Q96,T96)*H96</f>
        <v>0</v>
      </c>
      <c r="W96" s="329"/>
      <c r="X96" s="329"/>
      <c r="Y96" s="329"/>
      <c r="Z96" s="329"/>
      <c r="AA96" s="329"/>
      <c r="AB96" s="329"/>
      <c r="AC96" s="329"/>
    </row>
    <row r="97" spans="1:29" s="333" customFormat="1" ht="16.5" customHeight="1" thickBot="1">
      <c r="A97" s="329"/>
      <c r="B97" s="330"/>
      <c r="C97" s="436" t="s">
        <v>59</v>
      </c>
      <c r="D97" s="417">
        <v>7.14</v>
      </c>
      <c r="E97" s="334" t="s">
        <v>63</v>
      </c>
      <c r="F97" s="334" t="s">
        <v>16</v>
      </c>
      <c r="G97" s="334">
        <v>5</v>
      </c>
      <c r="H97" s="568">
        <v>105</v>
      </c>
      <c r="I97" s="391"/>
      <c r="J97" s="394"/>
      <c r="K97" s="396"/>
      <c r="L97" s="425"/>
      <c r="M97" s="392"/>
      <c r="N97" s="712"/>
      <c r="O97" s="735"/>
      <c r="P97" s="736"/>
      <c r="Q97" s="412"/>
      <c r="R97" s="373"/>
      <c r="S97" s="397"/>
      <c r="T97" s="398"/>
      <c r="U97" s="376"/>
      <c r="V97" s="688">
        <f>SUM(I97:Q97,T97)*H97</f>
        <v>0</v>
      </c>
      <c r="W97" s="329"/>
      <c r="X97" s="329"/>
      <c r="Y97" s="329"/>
      <c r="Z97" s="329"/>
      <c r="AA97" s="329"/>
      <c r="AB97" s="329"/>
      <c r="AC97" s="329"/>
    </row>
    <row r="98" spans="1:29" s="329" customFormat="1" ht="16.5" customHeight="1" thickBot="1">
      <c r="B98" s="330"/>
      <c r="C98" s="437" t="s">
        <v>342</v>
      </c>
      <c r="D98" s="338">
        <f>SUM(D94:D97)</f>
        <v>13.759999999999998</v>
      </c>
      <c r="E98" s="337" t="s">
        <v>406</v>
      </c>
      <c r="F98" s="337" t="s">
        <v>398</v>
      </c>
      <c r="G98" s="337">
        <f>SUM(G94:G97)</f>
        <v>20</v>
      </c>
      <c r="H98" s="571">
        <f>SUM(H94:H97)</f>
        <v>218.33333333333334</v>
      </c>
      <c r="I98" s="401"/>
      <c r="J98" s="404"/>
      <c r="K98" s="406"/>
      <c r="L98" s="427"/>
      <c r="M98" s="402"/>
      <c r="N98" s="713"/>
      <c r="O98" s="737"/>
      <c r="P98" s="738"/>
      <c r="Q98" s="412"/>
      <c r="R98" s="373"/>
      <c r="S98" s="407"/>
      <c r="T98" s="408"/>
      <c r="U98" s="376"/>
      <c r="V98" s="689">
        <f>SUM(I98:Q98,T98)*H98</f>
        <v>0</v>
      </c>
    </row>
    <row r="99" spans="1:29" s="333" customFormat="1" ht="16.5" customHeight="1" thickBot="1">
      <c r="A99" s="329"/>
      <c r="B99" s="330"/>
      <c r="C99" s="438"/>
      <c r="D99" s="346"/>
      <c r="E99" s="336"/>
      <c r="F99" s="336"/>
      <c r="G99" s="336"/>
      <c r="H99" s="570"/>
      <c r="I99" s="411"/>
      <c r="J99" s="411"/>
      <c r="K99" s="411"/>
      <c r="L99" s="373"/>
      <c r="M99" s="411"/>
      <c r="N99" s="411"/>
      <c r="O99" s="412"/>
      <c r="P99" s="412"/>
      <c r="Q99" s="412"/>
      <c r="R99" s="373"/>
      <c r="S99" s="413"/>
      <c r="T99" s="412"/>
      <c r="U99" s="376"/>
      <c r="V99" s="690"/>
      <c r="W99" s="329"/>
      <c r="X99" s="329"/>
      <c r="Y99" s="329"/>
      <c r="Z99" s="329"/>
      <c r="AA99" s="329"/>
      <c r="AB99" s="329"/>
      <c r="AC99" s="329"/>
    </row>
    <row r="100" spans="1:29" s="329" customFormat="1" ht="16.5" customHeight="1">
      <c r="B100" s="330"/>
      <c r="C100" s="365" t="s">
        <v>64</v>
      </c>
      <c r="D100" s="366">
        <v>1.88</v>
      </c>
      <c r="E100" s="331" t="s">
        <v>65</v>
      </c>
      <c r="F100" s="331" t="s">
        <v>7</v>
      </c>
      <c r="G100" s="331">
        <v>5</v>
      </c>
      <c r="H100" s="566">
        <v>50</v>
      </c>
      <c r="I100" s="367"/>
      <c r="J100" s="370"/>
      <c r="K100" s="372"/>
      <c r="L100" s="420"/>
      <c r="M100" s="368"/>
      <c r="N100" s="710"/>
      <c r="O100" s="731"/>
      <c r="P100" s="732"/>
      <c r="Q100" s="412"/>
      <c r="R100" s="373"/>
      <c r="S100" s="415"/>
      <c r="T100" s="416"/>
      <c r="U100" s="376"/>
      <c r="V100" s="687">
        <f t="shared" ref="V100:V107" si="5">SUM(I100:Q100,T100)*H100</f>
        <v>0</v>
      </c>
    </row>
    <row r="101" spans="1:29" s="333" customFormat="1" ht="16.5" customHeight="1">
      <c r="A101" s="329"/>
      <c r="B101" s="330"/>
      <c r="C101" s="378" t="s">
        <v>64</v>
      </c>
      <c r="D101" s="421">
        <v>6.92</v>
      </c>
      <c r="E101" s="332" t="s">
        <v>66</v>
      </c>
      <c r="F101" s="332" t="s">
        <v>12</v>
      </c>
      <c r="G101" s="332">
        <v>5</v>
      </c>
      <c r="H101" s="567">
        <v>93.333333333333343</v>
      </c>
      <c r="I101" s="380"/>
      <c r="J101" s="383"/>
      <c r="K101" s="385"/>
      <c r="L101" s="423"/>
      <c r="M101" s="381"/>
      <c r="N101" s="711"/>
      <c r="O101" s="733"/>
      <c r="P101" s="734"/>
      <c r="Q101" s="412"/>
      <c r="R101" s="373"/>
      <c r="S101" s="397"/>
      <c r="T101" s="398"/>
      <c r="U101" s="376"/>
      <c r="V101" s="688">
        <f t="shared" si="5"/>
        <v>0</v>
      </c>
      <c r="W101" s="329"/>
      <c r="X101" s="329"/>
      <c r="Y101" s="329"/>
      <c r="Z101" s="329"/>
      <c r="AA101" s="329"/>
      <c r="AB101" s="329"/>
      <c r="AC101" s="329"/>
    </row>
    <row r="102" spans="1:29" s="333" customFormat="1" ht="16.5" customHeight="1">
      <c r="A102" s="329"/>
      <c r="B102" s="330"/>
      <c r="C102" s="378" t="s">
        <v>64</v>
      </c>
      <c r="D102" s="421">
        <v>8.26</v>
      </c>
      <c r="E102" s="332" t="s">
        <v>67</v>
      </c>
      <c r="F102" s="332" t="s">
        <v>9</v>
      </c>
      <c r="G102" s="332">
        <v>5</v>
      </c>
      <c r="H102" s="567">
        <v>200</v>
      </c>
      <c r="I102" s="380"/>
      <c r="J102" s="383"/>
      <c r="K102" s="385"/>
      <c r="L102" s="423"/>
      <c r="M102" s="381"/>
      <c r="N102" s="711"/>
      <c r="O102" s="733"/>
      <c r="P102" s="734"/>
      <c r="Q102" s="412"/>
      <c r="R102" s="373"/>
      <c r="S102" s="397"/>
      <c r="T102" s="398"/>
      <c r="U102" s="376"/>
      <c r="V102" s="688">
        <f t="shared" si="5"/>
        <v>0</v>
      </c>
      <c r="W102" s="329"/>
      <c r="X102" s="329"/>
      <c r="Y102" s="329"/>
      <c r="Z102" s="329"/>
      <c r="AA102" s="329"/>
      <c r="AB102" s="329"/>
      <c r="AC102" s="329"/>
    </row>
    <row r="103" spans="1:29" s="333" customFormat="1" ht="16.5" customHeight="1">
      <c r="A103" s="329"/>
      <c r="B103" s="330"/>
      <c r="C103" s="378" t="s">
        <v>64</v>
      </c>
      <c r="D103" s="421">
        <v>14.94</v>
      </c>
      <c r="E103" s="332" t="s">
        <v>68</v>
      </c>
      <c r="F103" s="332" t="s">
        <v>16</v>
      </c>
      <c r="G103" s="332">
        <v>5</v>
      </c>
      <c r="H103" s="567">
        <v>256.66666666666669</v>
      </c>
      <c r="I103" s="380"/>
      <c r="J103" s="383"/>
      <c r="K103" s="385"/>
      <c r="L103" s="423"/>
      <c r="M103" s="381"/>
      <c r="N103" s="711"/>
      <c r="O103" s="733"/>
      <c r="P103" s="734"/>
      <c r="Q103" s="412"/>
      <c r="R103" s="373"/>
      <c r="S103" s="397"/>
      <c r="T103" s="398"/>
      <c r="U103" s="376"/>
      <c r="V103" s="688">
        <f t="shared" si="5"/>
        <v>0</v>
      </c>
      <c r="W103" s="329"/>
      <c r="X103" s="329"/>
      <c r="Y103" s="329"/>
      <c r="Z103" s="329"/>
      <c r="AA103" s="329"/>
      <c r="AB103" s="329"/>
      <c r="AC103" s="329"/>
    </row>
    <row r="104" spans="1:29" s="333" customFormat="1" ht="16.5" customHeight="1">
      <c r="A104" s="329"/>
      <c r="B104" s="330"/>
      <c r="C104" s="378" t="s">
        <v>64</v>
      </c>
      <c r="D104" s="421">
        <v>5.36</v>
      </c>
      <c r="E104" s="332" t="s">
        <v>69</v>
      </c>
      <c r="F104" s="332" t="s">
        <v>25</v>
      </c>
      <c r="G104" s="332">
        <v>1</v>
      </c>
      <c r="H104" s="567">
        <v>100</v>
      </c>
      <c r="I104" s="380"/>
      <c r="J104" s="383"/>
      <c r="K104" s="385"/>
      <c r="L104" s="423"/>
      <c r="M104" s="381"/>
      <c r="N104" s="711"/>
      <c r="O104" s="733"/>
      <c r="P104" s="734"/>
      <c r="Q104" s="412"/>
      <c r="R104" s="373"/>
      <c r="S104" s="397"/>
      <c r="T104" s="398"/>
      <c r="U104" s="376"/>
      <c r="V104" s="688">
        <f t="shared" si="5"/>
        <v>0</v>
      </c>
      <c r="W104" s="329"/>
      <c r="X104" s="329"/>
      <c r="Y104" s="329"/>
      <c r="Z104" s="329"/>
      <c r="AA104" s="329"/>
      <c r="AB104" s="329"/>
      <c r="AC104" s="329"/>
    </row>
    <row r="105" spans="1:29" s="333" customFormat="1" ht="16.5" customHeight="1">
      <c r="A105" s="329"/>
      <c r="B105" s="330"/>
      <c r="C105" s="378" t="s">
        <v>64</v>
      </c>
      <c r="D105" s="421">
        <v>8.92</v>
      </c>
      <c r="E105" s="332" t="s">
        <v>70</v>
      </c>
      <c r="F105" s="332" t="s">
        <v>27</v>
      </c>
      <c r="G105" s="332">
        <v>1</v>
      </c>
      <c r="H105" s="567">
        <v>155</v>
      </c>
      <c r="I105" s="380"/>
      <c r="J105" s="383"/>
      <c r="K105" s="385"/>
      <c r="L105" s="423"/>
      <c r="M105" s="381"/>
      <c r="N105" s="711"/>
      <c r="O105" s="733"/>
      <c r="P105" s="734"/>
      <c r="Q105" s="412"/>
      <c r="R105" s="373"/>
      <c r="S105" s="397"/>
      <c r="T105" s="398"/>
      <c r="U105" s="376"/>
      <c r="V105" s="688">
        <f t="shared" si="5"/>
        <v>0</v>
      </c>
      <c r="W105" s="329"/>
      <c r="X105" s="329"/>
      <c r="Y105" s="329"/>
      <c r="Z105" s="329"/>
      <c r="AA105" s="329"/>
      <c r="AB105" s="329"/>
      <c r="AC105" s="329"/>
    </row>
    <row r="106" spans="1:29" s="333" customFormat="1" ht="16.5" customHeight="1" thickBot="1">
      <c r="A106" s="329"/>
      <c r="B106" s="330"/>
      <c r="C106" s="389" t="s">
        <v>64</v>
      </c>
      <c r="D106" s="417">
        <v>3.62</v>
      </c>
      <c r="E106" s="334" t="s">
        <v>71</v>
      </c>
      <c r="F106" s="334" t="s">
        <v>37</v>
      </c>
      <c r="G106" s="334">
        <v>1</v>
      </c>
      <c r="H106" s="568">
        <v>193.33333333333334</v>
      </c>
      <c r="I106" s="391"/>
      <c r="J106" s="394"/>
      <c r="K106" s="396"/>
      <c r="L106" s="425"/>
      <c r="M106" s="392"/>
      <c r="N106" s="712"/>
      <c r="O106" s="735"/>
      <c r="P106" s="736"/>
      <c r="Q106" s="412"/>
      <c r="R106" s="373"/>
      <c r="S106" s="397"/>
      <c r="T106" s="398"/>
      <c r="U106" s="376"/>
      <c r="V106" s="688">
        <f t="shared" si="5"/>
        <v>0</v>
      </c>
      <c r="W106" s="329"/>
      <c r="X106" s="329"/>
      <c r="Y106" s="329"/>
      <c r="Z106" s="329"/>
      <c r="AA106" s="329"/>
      <c r="AB106" s="329"/>
      <c r="AC106" s="329"/>
    </row>
    <row r="107" spans="1:29" s="333" customFormat="1" ht="16.5" customHeight="1" thickBot="1">
      <c r="A107" s="329"/>
      <c r="B107" s="330"/>
      <c r="C107" s="399" t="s">
        <v>343</v>
      </c>
      <c r="D107" s="338">
        <f>SUM(D100:D106)</f>
        <v>49.9</v>
      </c>
      <c r="E107" s="338" t="s">
        <v>427</v>
      </c>
      <c r="F107" s="338" t="s">
        <v>398</v>
      </c>
      <c r="G107" s="338">
        <f>SUM(G100:G106)</f>
        <v>23</v>
      </c>
      <c r="H107" s="569">
        <f>SUM(H100:H106)</f>
        <v>1048.3333333333333</v>
      </c>
      <c r="I107" s="401"/>
      <c r="J107" s="404"/>
      <c r="K107" s="406"/>
      <c r="L107" s="427"/>
      <c r="M107" s="402"/>
      <c r="N107" s="713"/>
      <c r="O107" s="737"/>
      <c r="P107" s="738"/>
      <c r="Q107" s="412"/>
      <c r="R107" s="373"/>
      <c r="S107" s="407"/>
      <c r="T107" s="408"/>
      <c r="U107" s="376"/>
      <c r="V107" s="689">
        <f t="shared" si="5"/>
        <v>0</v>
      </c>
      <c r="W107" s="329"/>
      <c r="X107" s="329"/>
      <c r="Y107" s="329"/>
      <c r="Z107" s="329"/>
      <c r="AA107" s="329"/>
      <c r="AB107" s="329"/>
      <c r="AC107" s="329"/>
    </row>
    <row r="108" spans="1:29" s="333" customFormat="1" ht="16.5" customHeight="1" thickBot="1">
      <c r="A108" s="329"/>
      <c r="B108" s="330"/>
      <c r="C108" s="345"/>
      <c r="D108" s="346"/>
      <c r="E108" s="336"/>
      <c r="F108" s="336"/>
      <c r="G108" s="336"/>
      <c r="H108" s="570"/>
      <c r="I108" s="411"/>
      <c r="J108" s="411"/>
      <c r="K108" s="411"/>
      <c r="L108" s="373"/>
      <c r="M108" s="411"/>
      <c r="N108" s="411"/>
      <c r="O108" s="412"/>
      <c r="P108" s="412"/>
      <c r="Q108" s="412"/>
      <c r="R108" s="373"/>
      <c r="S108" s="413"/>
      <c r="T108" s="412"/>
      <c r="U108" s="376"/>
      <c r="V108" s="690"/>
      <c r="W108" s="329"/>
      <c r="X108" s="329"/>
      <c r="Y108" s="329"/>
      <c r="Z108" s="329"/>
      <c r="AA108" s="329"/>
      <c r="AB108" s="329"/>
      <c r="AC108" s="329"/>
    </row>
    <row r="109" spans="1:29" s="329" customFormat="1" ht="16.5" customHeight="1" thickBot="1">
      <c r="B109" s="330"/>
      <c r="C109" s="399" t="s">
        <v>72</v>
      </c>
      <c r="D109" s="335">
        <v>8.1</v>
      </c>
      <c r="E109" s="337" t="s">
        <v>73</v>
      </c>
      <c r="F109" s="337" t="s">
        <v>12</v>
      </c>
      <c r="G109" s="337">
        <v>5</v>
      </c>
      <c r="H109" s="572">
        <v>128</v>
      </c>
      <c r="I109" s="401"/>
      <c r="J109" s="404"/>
      <c r="K109" s="406"/>
      <c r="L109" s="427"/>
      <c r="M109" s="402"/>
      <c r="N109" s="713"/>
      <c r="O109" s="737"/>
      <c r="P109" s="738"/>
      <c r="Q109" s="412"/>
      <c r="R109" s="373"/>
      <c r="S109" s="407"/>
      <c r="T109" s="408"/>
      <c r="U109" s="376"/>
      <c r="V109" s="691">
        <f>SUM(I109:Q109,T109)*H109</f>
        <v>0</v>
      </c>
    </row>
    <row r="110" spans="1:29" s="329" customFormat="1" ht="16.5" customHeight="1" thickBot="1">
      <c r="B110" s="330"/>
      <c r="C110" s="345"/>
      <c r="D110" s="410"/>
      <c r="E110" s="336"/>
      <c r="F110" s="336"/>
      <c r="G110" s="336"/>
      <c r="H110" s="570"/>
      <c r="I110" s="411"/>
      <c r="J110" s="411"/>
      <c r="K110" s="411"/>
      <c r="L110" s="373"/>
      <c r="M110" s="411"/>
      <c r="N110" s="411"/>
      <c r="O110" s="412"/>
      <c r="P110" s="412"/>
      <c r="Q110" s="412"/>
      <c r="R110" s="373"/>
      <c r="S110" s="413"/>
      <c r="T110" s="412"/>
      <c r="U110" s="376"/>
      <c r="V110" s="690"/>
    </row>
    <row r="111" spans="1:29" s="329" customFormat="1" ht="16.5" customHeight="1">
      <c r="B111" s="330"/>
      <c r="C111" s="365" t="s">
        <v>74</v>
      </c>
      <c r="D111" s="418">
        <v>2.85</v>
      </c>
      <c r="E111" s="331" t="s">
        <v>75</v>
      </c>
      <c r="F111" s="331" t="s">
        <v>7</v>
      </c>
      <c r="G111" s="331">
        <v>5</v>
      </c>
      <c r="H111" s="566">
        <v>43.333333333333336</v>
      </c>
      <c r="I111" s="367"/>
      <c r="J111" s="370"/>
      <c r="K111" s="372"/>
      <c r="L111" s="420"/>
      <c r="M111" s="368"/>
      <c r="N111" s="710"/>
      <c r="O111" s="731"/>
      <c r="P111" s="732"/>
      <c r="Q111" s="412"/>
      <c r="R111" s="373"/>
      <c r="S111" s="415"/>
      <c r="T111" s="416"/>
      <c r="U111" s="376"/>
      <c r="V111" s="687">
        <f t="shared" ref="V111:V118" si="6">SUM(I111:Q111,T111)*H111</f>
        <v>0</v>
      </c>
    </row>
    <row r="112" spans="1:29" s="333" customFormat="1" ht="16.5" customHeight="1">
      <c r="A112" s="329"/>
      <c r="B112" s="330"/>
      <c r="C112" s="378" t="s">
        <v>74</v>
      </c>
      <c r="D112" s="379">
        <v>4.3099999999999996</v>
      </c>
      <c r="E112" s="332" t="s">
        <v>76</v>
      </c>
      <c r="F112" s="332" t="s">
        <v>12</v>
      </c>
      <c r="G112" s="332">
        <v>5</v>
      </c>
      <c r="H112" s="567">
        <v>81.666666666666671</v>
      </c>
      <c r="I112" s="380"/>
      <c r="J112" s="383"/>
      <c r="K112" s="385"/>
      <c r="L112" s="423"/>
      <c r="M112" s="381"/>
      <c r="N112" s="711"/>
      <c r="O112" s="733"/>
      <c r="P112" s="734"/>
      <c r="Q112" s="412"/>
      <c r="R112" s="373"/>
      <c r="S112" s="397"/>
      <c r="T112" s="398"/>
      <c r="U112" s="376"/>
      <c r="V112" s="688">
        <f t="shared" si="6"/>
        <v>0</v>
      </c>
      <c r="W112" s="329"/>
      <c r="X112" s="329"/>
      <c r="Y112" s="329"/>
      <c r="Z112" s="329"/>
      <c r="AA112" s="329"/>
      <c r="AB112" s="329"/>
      <c r="AC112" s="329"/>
    </row>
    <row r="113" spans="1:29" s="333" customFormat="1" ht="16.5" customHeight="1">
      <c r="A113" s="329"/>
      <c r="B113" s="330"/>
      <c r="C113" s="378" t="s">
        <v>74</v>
      </c>
      <c r="D113" s="379">
        <v>8.64</v>
      </c>
      <c r="E113" s="332" t="s">
        <v>77</v>
      </c>
      <c r="F113" s="332" t="s">
        <v>9</v>
      </c>
      <c r="G113" s="332">
        <v>5</v>
      </c>
      <c r="H113" s="567">
        <v>155</v>
      </c>
      <c r="I113" s="380"/>
      <c r="J113" s="383"/>
      <c r="K113" s="385"/>
      <c r="L113" s="423"/>
      <c r="M113" s="381"/>
      <c r="N113" s="711"/>
      <c r="O113" s="733"/>
      <c r="P113" s="734"/>
      <c r="Q113" s="412"/>
      <c r="R113" s="373"/>
      <c r="S113" s="397"/>
      <c r="T113" s="398"/>
      <c r="U113" s="376"/>
      <c r="V113" s="688">
        <f t="shared" si="6"/>
        <v>0</v>
      </c>
      <c r="W113" s="329"/>
      <c r="X113" s="329"/>
      <c r="Y113" s="329"/>
      <c r="Z113" s="329"/>
      <c r="AA113" s="329"/>
      <c r="AB113" s="329"/>
      <c r="AC113" s="329"/>
    </row>
    <row r="114" spans="1:29" s="333" customFormat="1" ht="16.5" customHeight="1">
      <c r="A114" s="329"/>
      <c r="B114" s="330"/>
      <c r="C114" s="378" t="s">
        <v>74</v>
      </c>
      <c r="D114" s="379">
        <v>11.8</v>
      </c>
      <c r="E114" s="332" t="s">
        <v>78</v>
      </c>
      <c r="F114" s="332" t="s">
        <v>16</v>
      </c>
      <c r="G114" s="332">
        <v>5</v>
      </c>
      <c r="H114" s="567">
        <v>185</v>
      </c>
      <c r="I114" s="380"/>
      <c r="J114" s="383"/>
      <c r="K114" s="385"/>
      <c r="L114" s="423"/>
      <c r="M114" s="381"/>
      <c r="N114" s="711"/>
      <c r="O114" s="733"/>
      <c r="P114" s="734"/>
      <c r="Q114" s="412"/>
      <c r="R114" s="373"/>
      <c r="S114" s="397"/>
      <c r="T114" s="398"/>
      <c r="U114" s="376"/>
      <c r="V114" s="688">
        <f t="shared" si="6"/>
        <v>0</v>
      </c>
      <c r="W114" s="329"/>
      <c r="X114" s="329"/>
      <c r="Y114" s="329"/>
      <c r="Z114" s="329"/>
      <c r="AA114" s="329"/>
      <c r="AB114" s="329"/>
      <c r="AC114" s="329"/>
    </row>
    <row r="115" spans="1:29" s="333" customFormat="1" ht="16.5" customHeight="1">
      <c r="A115" s="329"/>
      <c r="B115" s="330"/>
      <c r="C115" s="378" t="s">
        <v>74</v>
      </c>
      <c r="D115" s="379">
        <v>6.47</v>
      </c>
      <c r="E115" s="332" t="s">
        <v>79</v>
      </c>
      <c r="F115" s="332" t="s">
        <v>25</v>
      </c>
      <c r="G115" s="332">
        <v>1</v>
      </c>
      <c r="H115" s="567">
        <v>130</v>
      </c>
      <c r="I115" s="380"/>
      <c r="J115" s="383"/>
      <c r="K115" s="385"/>
      <c r="L115" s="423"/>
      <c r="M115" s="381"/>
      <c r="N115" s="711"/>
      <c r="O115" s="733"/>
      <c r="P115" s="734"/>
      <c r="Q115" s="412"/>
      <c r="R115" s="373"/>
      <c r="S115" s="397"/>
      <c r="T115" s="398"/>
      <c r="U115" s="376"/>
      <c r="V115" s="688">
        <f t="shared" si="6"/>
        <v>0</v>
      </c>
      <c r="W115" s="329"/>
      <c r="X115" s="329"/>
      <c r="Y115" s="329"/>
      <c r="Z115" s="329"/>
      <c r="AA115" s="329"/>
      <c r="AB115" s="329"/>
      <c r="AC115" s="329"/>
    </row>
    <row r="116" spans="1:29" s="333" customFormat="1" ht="16.5" customHeight="1">
      <c r="A116" s="329"/>
      <c r="B116" s="330"/>
      <c r="C116" s="378" t="s">
        <v>74</v>
      </c>
      <c r="D116" s="379">
        <v>9.52</v>
      </c>
      <c r="E116" s="332" t="s">
        <v>80</v>
      </c>
      <c r="F116" s="332" t="s">
        <v>27</v>
      </c>
      <c r="G116" s="332">
        <v>1</v>
      </c>
      <c r="H116" s="567">
        <v>130</v>
      </c>
      <c r="I116" s="380"/>
      <c r="J116" s="383"/>
      <c r="K116" s="385"/>
      <c r="L116" s="423"/>
      <c r="M116" s="381"/>
      <c r="N116" s="711"/>
      <c r="O116" s="733"/>
      <c r="P116" s="734"/>
      <c r="Q116" s="412"/>
      <c r="R116" s="373"/>
      <c r="S116" s="397"/>
      <c r="T116" s="398"/>
      <c r="U116" s="376"/>
      <c r="V116" s="688">
        <f t="shared" si="6"/>
        <v>0</v>
      </c>
      <c r="W116" s="329"/>
      <c r="X116" s="329"/>
      <c r="Y116" s="329"/>
      <c r="Z116" s="329"/>
      <c r="AA116" s="329"/>
      <c r="AB116" s="329"/>
      <c r="AC116" s="329"/>
    </row>
    <row r="117" spans="1:29" s="333" customFormat="1" ht="16.5" customHeight="1" thickBot="1">
      <c r="A117" s="329"/>
      <c r="B117" s="330"/>
      <c r="C117" s="389" t="s">
        <v>74</v>
      </c>
      <c r="D117" s="390">
        <v>11.53</v>
      </c>
      <c r="E117" s="334" t="s">
        <v>81</v>
      </c>
      <c r="F117" s="334" t="s">
        <v>37</v>
      </c>
      <c r="G117" s="334">
        <v>1</v>
      </c>
      <c r="H117" s="568">
        <v>178.33333333333334</v>
      </c>
      <c r="I117" s="391"/>
      <c r="J117" s="394"/>
      <c r="K117" s="396"/>
      <c r="L117" s="425"/>
      <c r="M117" s="392"/>
      <c r="N117" s="712"/>
      <c r="O117" s="735"/>
      <c r="P117" s="736"/>
      <c r="Q117" s="412"/>
      <c r="R117" s="373"/>
      <c r="S117" s="397"/>
      <c r="T117" s="398"/>
      <c r="U117" s="376"/>
      <c r="V117" s="688">
        <f t="shared" si="6"/>
        <v>0</v>
      </c>
      <c r="W117" s="329"/>
      <c r="X117" s="329"/>
      <c r="Y117" s="329"/>
      <c r="Z117" s="329"/>
      <c r="AA117" s="329"/>
      <c r="AB117" s="329"/>
      <c r="AC117" s="329"/>
    </row>
    <row r="118" spans="1:29" s="333" customFormat="1" ht="16.5" customHeight="1" thickBot="1">
      <c r="A118" s="329"/>
      <c r="B118" s="330"/>
      <c r="C118" s="399" t="s">
        <v>344</v>
      </c>
      <c r="D118" s="335">
        <f>SUM(D111:D117)</f>
        <v>55.120000000000005</v>
      </c>
      <c r="E118" s="335" t="s">
        <v>407</v>
      </c>
      <c r="F118" s="335" t="s">
        <v>398</v>
      </c>
      <c r="G118" s="400">
        <f>SUM(G111:G117)</f>
        <v>23</v>
      </c>
      <c r="H118" s="569">
        <f>SUM(H111:H117)</f>
        <v>903.33333333333337</v>
      </c>
      <c r="I118" s="401"/>
      <c r="J118" s="404"/>
      <c r="K118" s="406"/>
      <c r="L118" s="427"/>
      <c r="M118" s="402"/>
      <c r="N118" s="713"/>
      <c r="O118" s="737"/>
      <c r="P118" s="738"/>
      <c r="Q118" s="412"/>
      <c r="R118" s="373"/>
      <c r="S118" s="407"/>
      <c r="T118" s="408"/>
      <c r="U118" s="376"/>
      <c r="V118" s="689">
        <f t="shared" si="6"/>
        <v>0</v>
      </c>
      <c r="W118" s="329"/>
      <c r="X118" s="329"/>
      <c r="Y118" s="329"/>
      <c r="Z118" s="329"/>
      <c r="AA118" s="329"/>
      <c r="AB118" s="329"/>
      <c r="AC118" s="329"/>
    </row>
    <row r="119" spans="1:29" s="329" customFormat="1" ht="16.5" customHeight="1">
      <c r="B119" s="330"/>
      <c r="C119" s="345"/>
      <c r="D119" s="410"/>
      <c r="E119" s="336"/>
      <c r="F119" s="336"/>
      <c r="G119" s="336"/>
      <c r="H119" s="570"/>
      <c r="I119" s="411"/>
      <c r="J119" s="411"/>
      <c r="K119" s="411"/>
      <c r="L119" s="373"/>
      <c r="M119" s="411"/>
      <c r="N119" s="411"/>
      <c r="O119" s="412"/>
      <c r="P119" s="412"/>
      <c r="Q119" s="412"/>
      <c r="R119" s="373"/>
      <c r="S119" s="413"/>
      <c r="T119" s="412"/>
      <c r="U119" s="376"/>
      <c r="V119" s="690"/>
    </row>
    <row r="120" spans="1:29" s="333" customFormat="1" ht="16.5" customHeight="1">
      <c r="A120" s="329"/>
      <c r="B120" s="330"/>
      <c r="C120" s="439"/>
      <c r="D120" s="340"/>
      <c r="E120" s="340"/>
      <c r="F120" s="340"/>
      <c r="G120" s="340"/>
      <c r="H120" s="573"/>
      <c r="I120" s="411"/>
      <c r="J120" s="411"/>
      <c r="K120" s="411"/>
      <c r="L120" s="373"/>
      <c r="M120" s="411"/>
      <c r="N120" s="411"/>
      <c r="O120" s="412"/>
      <c r="P120" s="412"/>
      <c r="Q120" s="412"/>
      <c r="R120" s="373"/>
      <c r="S120" s="413"/>
      <c r="T120" s="412"/>
      <c r="U120" s="376"/>
      <c r="V120" s="690"/>
      <c r="W120" s="329"/>
      <c r="X120" s="329"/>
      <c r="Y120" s="329"/>
      <c r="Z120" s="329"/>
      <c r="AA120" s="329"/>
      <c r="AB120" s="329"/>
      <c r="AC120" s="329"/>
    </row>
    <row r="121" spans="1:29" s="333" customFormat="1" ht="16.5" customHeight="1" thickBot="1">
      <c r="A121" s="329"/>
      <c r="B121" s="330"/>
      <c r="C121" s="440" t="s">
        <v>325</v>
      </c>
      <c r="D121" s="441"/>
      <c r="E121" s="340"/>
      <c r="F121" s="340"/>
      <c r="G121" s="340"/>
      <c r="H121" s="573"/>
      <c r="I121" s="411"/>
      <c r="J121" s="411"/>
      <c r="K121" s="411"/>
      <c r="L121" s="373"/>
      <c r="M121" s="411"/>
      <c r="N121" s="411"/>
      <c r="O121" s="412"/>
      <c r="P121" s="412"/>
      <c r="Q121" s="412"/>
      <c r="R121" s="373"/>
      <c r="S121" s="413"/>
      <c r="T121" s="412"/>
      <c r="U121" s="376"/>
      <c r="V121" s="690"/>
      <c r="W121" s="329"/>
      <c r="X121" s="329"/>
      <c r="Y121" s="329"/>
      <c r="Z121" s="329"/>
      <c r="AA121" s="329"/>
      <c r="AB121" s="329"/>
      <c r="AC121" s="329"/>
    </row>
    <row r="122" spans="1:29" s="333" customFormat="1" ht="16.5" customHeight="1">
      <c r="A122" s="329"/>
      <c r="B122" s="330"/>
      <c r="C122" s="365" t="s">
        <v>82</v>
      </c>
      <c r="D122" s="418">
        <v>3.5</v>
      </c>
      <c r="E122" s="331" t="s">
        <v>83</v>
      </c>
      <c r="F122" s="331" t="s">
        <v>7</v>
      </c>
      <c r="G122" s="331">
        <v>5</v>
      </c>
      <c r="H122" s="566">
        <v>56.666666666666671</v>
      </c>
      <c r="I122" s="367"/>
      <c r="J122" s="370"/>
      <c r="K122" s="372"/>
      <c r="L122" s="420"/>
      <c r="M122" s="368"/>
      <c r="N122" s="710"/>
      <c r="O122" s="731"/>
      <c r="P122" s="732"/>
      <c r="Q122" s="412"/>
      <c r="R122" s="373"/>
      <c r="S122" s="415"/>
      <c r="T122" s="416"/>
      <c r="U122" s="376"/>
      <c r="V122" s="687">
        <f t="shared" ref="V122:V128" si="7">SUM(I122:Q122,T122)*H122</f>
        <v>0</v>
      </c>
      <c r="W122" s="329"/>
      <c r="X122" s="329"/>
      <c r="Y122" s="329"/>
      <c r="Z122" s="329"/>
      <c r="AA122" s="329"/>
      <c r="AB122" s="329"/>
      <c r="AC122" s="329"/>
    </row>
    <row r="123" spans="1:29" s="333" customFormat="1" ht="16.5" customHeight="1">
      <c r="A123" s="329"/>
      <c r="B123" s="330"/>
      <c r="C123" s="378" t="s">
        <v>82</v>
      </c>
      <c r="D123" s="379">
        <v>6</v>
      </c>
      <c r="E123" s="332" t="s">
        <v>84</v>
      </c>
      <c r="F123" s="332" t="s">
        <v>12</v>
      </c>
      <c r="G123" s="332">
        <v>5</v>
      </c>
      <c r="H123" s="567">
        <v>85</v>
      </c>
      <c r="I123" s="380"/>
      <c r="J123" s="383"/>
      <c r="K123" s="385"/>
      <c r="L123" s="423"/>
      <c r="M123" s="381"/>
      <c r="N123" s="711"/>
      <c r="O123" s="733"/>
      <c r="P123" s="734"/>
      <c r="Q123" s="412"/>
      <c r="R123" s="373"/>
      <c r="S123" s="397"/>
      <c r="T123" s="398"/>
      <c r="U123" s="376"/>
      <c r="V123" s="688">
        <f t="shared" si="7"/>
        <v>0</v>
      </c>
      <c r="W123" s="329"/>
      <c r="X123" s="329"/>
      <c r="Y123" s="329"/>
      <c r="Z123" s="329"/>
      <c r="AA123" s="329"/>
      <c r="AB123" s="329"/>
      <c r="AC123" s="329"/>
    </row>
    <row r="124" spans="1:29" s="333" customFormat="1" ht="16.5" customHeight="1">
      <c r="A124" s="329"/>
      <c r="B124" s="330"/>
      <c r="C124" s="378" t="s">
        <v>82</v>
      </c>
      <c r="D124" s="379">
        <v>6.92</v>
      </c>
      <c r="E124" s="332" t="s">
        <v>85</v>
      </c>
      <c r="F124" s="332" t="s">
        <v>9</v>
      </c>
      <c r="G124" s="332">
        <v>5</v>
      </c>
      <c r="H124" s="567">
        <v>98.333333333333343</v>
      </c>
      <c r="I124" s="380"/>
      <c r="J124" s="383"/>
      <c r="K124" s="385"/>
      <c r="L124" s="423"/>
      <c r="M124" s="381"/>
      <c r="N124" s="711"/>
      <c r="O124" s="733"/>
      <c r="P124" s="734"/>
      <c r="Q124" s="412"/>
      <c r="R124" s="373"/>
      <c r="S124" s="397"/>
      <c r="T124" s="398"/>
      <c r="U124" s="376"/>
      <c r="V124" s="688">
        <f t="shared" si="7"/>
        <v>0</v>
      </c>
      <c r="W124" s="329"/>
      <c r="X124" s="329"/>
      <c r="Y124" s="329"/>
      <c r="Z124" s="329"/>
      <c r="AA124" s="329"/>
      <c r="AB124" s="329"/>
      <c r="AC124" s="329"/>
    </row>
    <row r="125" spans="1:29" s="333" customFormat="1" ht="16.5" customHeight="1">
      <c r="A125" s="329"/>
      <c r="B125" s="330"/>
      <c r="C125" s="378" t="s">
        <v>82</v>
      </c>
      <c r="D125" s="379">
        <v>11.06</v>
      </c>
      <c r="E125" s="332" t="s">
        <v>86</v>
      </c>
      <c r="F125" s="332" t="s">
        <v>16</v>
      </c>
      <c r="G125" s="332">
        <v>5</v>
      </c>
      <c r="H125" s="567">
        <v>141.66666666666669</v>
      </c>
      <c r="I125" s="380"/>
      <c r="J125" s="383"/>
      <c r="K125" s="385"/>
      <c r="L125" s="423"/>
      <c r="M125" s="381"/>
      <c r="N125" s="711"/>
      <c r="O125" s="733"/>
      <c r="P125" s="734"/>
      <c r="Q125" s="412"/>
      <c r="R125" s="373"/>
      <c r="S125" s="397"/>
      <c r="T125" s="398"/>
      <c r="U125" s="376"/>
      <c r="V125" s="688">
        <f t="shared" si="7"/>
        <v>0</v>
      </c>
      <c r="W125" s="329"/>
      <c r="X125" s="329"/>
      <c r="Y125" s="329"/>
      <c r="Z125" s="329"/>
      <c r="AA125" s="329"/>
      <c r="AB125" s="329"/>
      <c r="AC125" s="329"/>
    </row>
    <row r="126" spans="1:29" s="333" customFormat="1" ht="16.5" customHeight="1">
      <c r="A126" s="329"/>
      <c r="B126" s="330"/>
      <c r="C126" s="378" t="s">
        <v>82</v>
      </c>
      <c r="D126" s="379">
        <v>12.5</v>
      </c>
      <c r="E126" s="332" t="s">
        <v>87</v>
      </c>
      <c r="F126" s="332" t="s">
        <v>88</v>
      </c>
      <c r="G126" s="332">
        <v>2</v>
      </c>
      <c r="H126" s="567">
        <v>171.66666666666669</v>
      </c>
      <c r="I126" s="380"/>
      <c r="J126" s="383"/>
      <c r="K126" s="385"/>
      <c r="L126" s="423"/>
      <c r="M126" s="381"/>
      <c r="N126" s="711"/>
      <c r="O126" s="733"/>
      <c r="P126" s="734"/>
      <c r="Q126" s="412"/>
      <c r="R126" s="373"/>
      <c r="S126" s="397"/>
      <c r="T126" s="398"/>
      <c r="U126" s="376"/>
      <c r="V126" s="688">
        <f t="shared" si="7"/>
        <v>0</v>
      </c>
      <c r="W126" s="329"/>
      <c r="X126" s="329"/>
      <c r="Y126" s="329"/>
      <c r="Z126" s="329"/>
      <c r="AA126" s="329"/>
      <c r="AB126" s="329"/>
      <c r="AC126" s="329"/>
    </row>
    <row r="127" spans="1:29" s="333" customFormat="1" ht="16.5" customHeight="1" thickBot="1">
      <c r="A127" s="329"/>
      <c r="B127" s="330"/>
      <c r="C127" s="389" t="s">
        <v>82</v>
      </c>
      <c r="D127" s="390">
        <v>5.2</v>
      </c>
      <c r="E127" s="334" t="s">
        <v>89</v>
      </c>
      <c r="F127" s="334" t="s">
        <v>90</v>
      </c>
      <c r="G127" s="334">
        <v>1</v>
      </c>
      <c r="H127" s="568">
        <v>58.333333333333336</v>
      </c>
      <c r="I127" s="391"/>
      <c r="J127" s="394"/>
      <c r="K127" s="396"/>
      <c r="L127" s="425"/>
      <c r="M127" s="392"/>
      <c r="N127" s="712"/>
      <c r="O127" s="735"/>
      <c r="P127" s="736"/>
      <c r="Q127" s="412"/>
      <c r="R127" s="373"/>
      <c r="S127" s="397"/>
      <c r="T127" s="398"/>
      <c r="U127" s="376"/>
      <c r="V127" s="688">
        <f t="shared" si="7"/>
        <v>0</v>
      </c>
      <c r="W127" s="329"/>
      <c r="X127" s="329"/>
      <c r="Y127" s="329"/>
      <c r="Z127" s="329"/>
      <c r="AA127" s="329"/>
      <c r="AB127" s="329"/>
      <c r="AC127" s="329"/>
    </row>
    <row r="128" spans="1:29" s="329" customFormat="1" ht="16.5" customHeight="1" thickBot="1">
      <c r="B128" s="330"/>
      <c r="C128" s="399" t="s">
        <v>345</v>
      </c>
      <c r="D128" s="335">
        <f>SUM(D122:D127)</f>
        <v>45.180000000000007</v>
      </c>
      <c r="E128" s="335" t="s">
        <v>408</v>
      </c>
      <c r="F128" s="335" t="s">
        <v>398</v>
      </c>
      <c r="G128" s="400">
        <f>SUM(G122:G127)</f>
        <v>23</v>
      </c>
      <c r="H128" s="569">
        <f>SUM(H122:H127)</f>
        <v>611.66666666666686</v>
      </c>
      <c r="I128" s="401"/>
      <c r="J128" s="404"/>
      <c r="K128" s="406"/>
      <c r="L128" s="427"/>
      <c r="M128" s="402"/>
      <c r="N128" s="713"/>
      <c r="O128" s="737"/>
      <c r="P128" s="738"/>
      <c r="Q128" s="412"/>
      <c r="R128" s="373"/>
      <c r="S128" s="407"/>
      <c r="T128" s="408"/>
      <c r="U128" s="376"/>
      <c r="V128" s="689">
        <f t="shared" si="7"/>
        <v>0</v>
      </c>
    </row>
    <row r="129" spans="1:29" s="329" customFormat="1" ht="16.5" customHeight="1" thickBot="1">
      <c r="B129" s="330"/>
      <c r="C129" s="345"/>
      <c r="D129" s="410"/>
      <c r="E129" s="336"/>
      <c r="F129" s="336"/>
      <c r="G129" s="336"/>
      <c r="H129" s="570"/>
      <c r="I129" s="411"/>
      <c r="J129" s="411"/>
      <c r="K129" s="411"/>
      <c r="L129" s="373"/>
      <c r="M129" s="411"/>
      <c r="N129" s="411"/>
      <c r="O129" s="412"/>
      <c r="P129" s="412"/>
      <c r="Q129" s="412"/>
      <c r="R129" s="373"/>
      <c r="S129" s="413"/>
      <c r="T129" s="412"/>
      <c r="U129" s="376"/>
      <c r="V129" s="690"/>
    </row>
    <row r="130" spans="1:29" s="329" customFormat="1" ht="16.5" customHeight="1">
      <c r="B130" s="330"/>
      <c r="C130" s="365" t="s">
        <v>91</v>
      </c>
      <c r="D130" s="418">
        <v>2.4700000000000002</v>
      </c>
      <c r="E130" s="341" t="s">
        <v>92</v>
      </c>
      <c r="F130" s="331" t="s">
        <v>7</v>
      </c>
      <c r="G130" s="331">
        <v>5</v>
      </c>
      <c r="H130" s="566">
        <v>45</v>
      </c>
      <c r="I130" s="367"/>
      <c r="J130" s="370"/>
      <c r="K130" s="372"/>
      <c r="L130" s="420"/>
      <c r="M130" s="368"/>
      <c r="N130" s="710"/>
      <c r="O130" s="731"/>
      <c r="P130" s="732"/>
      <c r="Q130" s="412"/>
      <c r="R130" s="373"/>
      <c r="S130" s="415"/>
      <c r="T130" s="416"/>
      <c r="U130" s="376"/>
      <c r="V130" s="687">
        <f t="shared" ref="V130:V137" si="8">SUM(I130:Q130,T130)*H130</f>
        <v>0</v>
      </c>
    </row>
    <row r="131" spans="1:29" s="333" customFormat="1" ht="16.5" customHeight="1">
      <c r="A131" s="329"/>
      <c r="B131" s="330"/>
      <c r="C131" s="378" t="s">
        <v>91</v>
      </c>
      <c r="D131" s="379">
        <v>4.3</v>
      </c>
      <c r="E131" s="342" t="s">
        <v>93</v>
      </c>
      <c r="F131" s="332" t="s">
        <v>12</v>
      </c>
      <c r="G131" s="332">
        <v>5</v>
      </c>
      <c r="H131" s="567">
        <v>65</v>
      </c>
      <c r="I131" s="380"/>
      <c r="J131" s="383"/>
      <c r="K131" s="385"/>
      <c r="L131" s="423"/>
      <c r="M131" s="381"/>
      <c r="N131" s="711"/>
      <c r="O131" s="733"/>
      <c r="P131" s="734"/>
      <c r="Q131" s="412"/>
      <c r="R131" s="373"/>
      <c r="S131" s="397"/>
      <c r="T131" s="398"/>
      <c r="U131" s="376"/>
      <c r="V131" s="688">
        <f t="shared" si="8"/>
        <v>0</v>
      </c>
      <c r="W131" s="329"/>
      <c r="X131" s="329"/>
      <c r="Y131" s="329"/>
      <c r="Z131" s="329"/>
      <c r="AA131" s="329"/>
      <c r="AB131" s="329"/>
      <c r="AC131" s="329"/>
    </row>
    <row r="132" spans="1:29" s="333" customFormat="1" ht="16.5" customHeight="1">
      <c r="A132" s="329"/>
      <c r="B132" s="330"/>
      <c r="C132" s="378" t="s">
        <v>91</v>
      </c>
      <c r="D132" s="379">
        <v>7.06</v>
      </c>
      <c r="E132" s="342" t="s">
        <v>94</v>
      </c>
      <c r="F132" s="332" t="s">
        <v>9</v>
      </c>
      <c r="G132" s="332">
        <v>5</v>
      </c>
      <c r="H132" s="567">
        <v>101.66666666666667</v>
      </c>
      <c r="I132" s="380"/>
      <c r="J132" s="383"/>
      <c r="K132" s="385"/>
      <c r="L132" s="423"/>
      <c r="M132" s="381"/>
      <c r="N132" s="711"/>
      <c r="O132" s="733"/>
      <c r="P132" s="734"/>
      <c r="Q132" s="412"/>
      <c r="R132" s="373"/>
      <c r="S132" s="397"/>
      <c r="T132" s="398"/>
      <c r="U132" s="376"/>
      <c r="V132" s="688">
        <f t="shared" si="8"/>
        <v>0</v>
      </c>
      <c r="W132" s="329"/>
      <c r="X132" s="329"/>
      <c r="Y132" s="329"/>
      <c r="Z132" s="329"/>
      <c r="AA132" s="329"/>
      <c r="AB132" s="329"/>
      <c r="AC132" s="329"/>
    </row>
    <row r="133" spans="1:29" s="333" customFormat="1" ht="16.5" customHeight="1">
      <c r="A133" s="329"/>
      <c r="B133" s="330"/>
      <c r="C133" s="378" t="s">
        <v>91</v>
      </c>
      <c r="D133" s="379">
        <v>13.3</v>
      </c>
      <c r="E133" s="342" t="s">
        <v>95</v>
      </c>
      <c r="F133" s="332" t="s">
        <v>16</v>
      </c>
      <c r="G133" s="332">
        <v>5</v>
      </c>
      <c r="H133" s="567">
        <v>193.33333333333334</v>
      </c>
      <c r="I133" s="380"/>
      <c r="J133" s="383"/>
      <c r="K133" s="385"/>
      <c r="L133" s="423"/>
      <c r="M133" s="381"/>
      <c r="N133" s="711"/>
      <c r="O133" s="733"/>
      <c r="P133" s="734"/>
      <c r="Q133" s="412"/>
      <c r="R133" s="373"/>
      <c r="S133" s="397"/>
      <c r="T133" s="398"/>
      <c r="U133" s="376"/>
      <c r="V133" s="688">
        <f t="shared" si="8"/>
        <v>0</v>
      </c>
      <c r="W133" s="329"/>
      <c r="X133" s="329"/>
      <c r="Y133" s="329"/>
      <c r="Z133" s="329"/>
      <c r="AA133" s="329"/>
      <c r="AB133" s="329"/>
      <c r="AC133" s="329"/>
    </row>
    <row r="134" spans="1:29" s="333" customFormat="1" ht="16.5" customHeight="1">
      <c r="A134" s="329"/>
      <c r="B134" s="330"/>
      <c r="C134" s="378" t="s">
        <v>91</v>
      </c>
      <c r="D134" s="379">
        <v>4.54</v>
      </c>
      <c r="E134" s="342" t="s">
        <v>96</v>
      </c>
      <c r="F134" s="332" t="s">
        <v>90</v>
      </c>
      <c r="G134" s="332">
        <v>1</v>
      </c>
      <c r="H134" s="567">
        <v>56.666666666666671</v>
      </c>
      <c r="I134" s="380"/>
      <c r="J134" s="383"/>
      <c r="K134" s="385"/>
      <c r="L134" s="423"/>
      <c r="M134" s="381"/>
      <c r="N134" s="711"/>
      <c r="O134" s="733"/>
      <c r="P134" s="734"/>
      <c r="Q134" s="412"/>
      <c r="R134" s="373"/>
      <c r="S134" s="397"/>
      <c r="T134" s="398"/>
      <c r="U134" s="376"/>
      <c r="V134" s="688">
        <f t="shared" si="8"/>
        <v>0</v>
      </c>
      <c r="W134" s="329"/>
      <c r="X134" s="329"/>
      <c r="Y134" s="329"/>
      <c r="Z134" s="329"/>
      <c r="AA134" s="329"/>
      <c r="AB134" s="329"/>
      <c r="AC134" s="329"/>
    </row>
    <row r="135" spans="1:29" s="333" customFormat="1" ht="16.5" customHeight="1">
      <c r="A135" s="329"/>
      <c r="B135" s="330"/>
      <c r="C135" s="378" t="s">
        <v>91</v>
      </c>
      <c r="D135" s="379">
        <v>10.5</v>
      </c>
      <c r="E135" s="342" t="s">
        <v>97</v>
      </c>
      <c r="F135" s="332" t="s">
        <v>27</v>
      </c>
      <c r="G135" s="332">
        <v>1</v>
      </c>
      <c r="H135" s="567">
        <v>121.66666666666667</v>
      </c>
      <c r="I135" s="380"/>
      <c r="J135" s="383"/>
      <c r="K135" s="385"/>
      <c r="L135" s="423"/>
      <c r="M135" s="381"/>
      <c r="N135" s="711"/>
      <c r="O135" s="733"/>
      <c r="P135" s="734"/>
      <c r="Q135" s="412"/>
      <c r="R135" s="373"/>
      <c r="S135" s="397"/>
      <c r="T135" s="398"/>
      <c r="U135" s="376"/>
      <c r="V135" s="688">
        <f t="shared" si="8"/>
        <v>0</v>
      </c>
      <c r="W135" s="329"/>
      <c r="X135" s="329"/>
      <c r="Y135" s="329"/>
      <c r="Z135" s="329"/>
      <c r="AA135" s="329"/>
      <c r="AB135" s="329"/>
      <c r="AC135" s="329"/>
    </row>
    <row r="136" spans="1:29" s="333" customFormat="1" ht="16.5" customHeight="1" thickBot="1">
      <c r="A136" s="329"/>
      <c r="B136" s="330"/>
      <c r="C136" s="389" t="s">
        <v>91</v>
      </c>
      <c r="D136" s="390">
        <v>14</v>
      </c>
      <c r="E136" s="343" t="s">
        <v>98</v>
      </c>
      <c r="F136" s="334" t="s">
        <v>37</v>
      </c>
      <c r="G136" s="334">
        <v>1</v>
      </c>
      <c r="H136" s="568">
        <v>160</v>
      </c>
      <c r="I136" s="391"/>
      <c r="J136" s="394"/>
      <c r="K136" s="396"/>
      <c r="L136" s="425"/>
      <c r="M136" s="392"/>
      <c r="N136" s="712"/>
      <c r="O136" s="735"/>
      <c r="P136" s="736"/>
      <c r="Q136" s="412"/>
      <c r="R136" s="373"/>
      <c r="S136" s="397"/>
      <c r="T136" s="398"/>
      <c r="U136" s="376"/>
      <c r="V136" s="688">
        <f t="shared" si="8"/>
        <v>0</v>
      </c>
      <c r="W136" s="329"/>
      <c r="X136" s="329"/>
      <c r="Y136" s="329"/>
      <c r="Z136" s="329"/>
      <c r="AA136" s="329"/>
      <c r="AB136" s="329"/>
      <c r="AC136" s="329"/>
    </row>
    <row r="137" spans="1:29" s="333" customFormat="1" ht="16.5" customHeight="1" thickBot="1">
      <c r="A137" s="329"/>
      <c r="B137" s="330"/>
      <c r="C137" s="399" t="s">
        <v>346</v>
      </c>
      <c r="D137" s="335">
        <f>SUM(D130:D136)</f>
        <v>56.17</v>
      </c>
      <c r="E137" s="344" t="s">
        <v>409</v>
      </c>
      <c r="F137" s="337" t="s">
        <v>398</v>
      </c>
      <c r="G137" s="337">
        <f>SUM(G130:G136)</f>
        <v>23</v>
      </c>
      <c r="H137" s="571">
        <f>SUM(H130:H136)</f>
        <v>743.33333333333337</v>
      </c>
      <c r="I137" s="401"/>
      <c r="J137" s="404"/>
      <c r="K137" s="406"/>
      <c r="L137" s="427"/>
      <c r="M137" s="402"/>
      <c r="N137" s="713"/>
      <c r="O137" s="737"/>
      <c r="P137" s="738"/>
      <c r="Q137" s="412"/>
      <c r="R137" s="373"/>
      <c r="S137" s="407"/>
      <c r="T137" s="408"/>
      <c r="U137" s="376"/>
      <c r="V137" s="689">
        <f t="shared" si="8"/>
        <v>0</v>
      </c>
      <c r="W137" s="329"/>
      <c r="X137" s="329"/>
      <c r="Y137" s="329"/>
      <c r="Z137" s="329"/>
      <c r="AA137" s="329"/>
      <c r="AB137" s="329"/>
      <c r="AC137" s="329"/>
    </row>
    <row r="138" spans="1:29" s="333" customFormat="1" ht="16.5" customHeight="1">
      <c r="A138" s="329"/>
      <c r="B138" s="330"/>
      <c r="C138" s="345"/>
      <c r="D138" s="410"/>
      <c r="E138" s="345"/>
      <c r="F138" s="336"/>
      <c r="G138" s="336"/>
      <c r="H138" s="570"/>
      <c r="I138" s="411"/>
      <c r="J138" s="411"/>
      <c r="K138" s="411"/>
      <c r="L138" s="373"/>
      <c r="M138" s="411"/>
      <c r="N138" s="411"/>
      <c r="O138" s="412"/>
      <c r="P138" s="412"/>
      <c r="Q138" s="412"/>
      <c r="R138" s="373"/>
      <c r="S138" s="413"/>
      <c r="T138" s="412"/>
      <c r="U138" s="376"/>
      <c r="V138" s="690"/>
      <c r="W138" s="329"/>
      <c r="X138" s="329"/>
      <c r="Y138" s="329"/>
      <c r="Z138" s="329"/>
      <c r="AA138" s="329"/>
      <c r="AB138" s="329"/>
      <c r="AC138" s="329"/>
    </row>
    <row r="139" spans="1:29" s="329" customFormat="1" ht="16.5" customHeight="1">
      <c r="B139" s="330"/>
      <c r="C139" s="345"/>
      <c r="D139" s="410"/>
      <c r="E139" s="345"/>
      <c r="F139" s="336"/>
      <c r="G139" s="336"/>
      <c r="H139" s="570"/>
      <c r="I139" s="411"/>
      <c r="J139" s="411"/>
      <c r="K139" s="411"/>
      <c r="L139" s="373"/>
      <c r="M139" s="411"/>
      <c r="N139" s="411"/>
      <c r="O139" s="412"/>
      <c r="P139" s="412"/>
      <c r="Q139" s="412"/>
      <c r="R139" s="373"/>
      <c r="S139" s="413"/>
      <c r="T139" s="412"/>
      <c r="U139" s="376"/>
      <c r="V139" s="690"/>
    </row>
    <row r="140" spans="1:29" s="333" customFormat="1" ht="16.5" customHeight="1" thickBot="1">
      <c r="A140" s="329"/>
      <c r="B140" s="330"/>
      <c r="C140" s="440" t="s">
        <v>323</v>
      </c>
      <c r="D140" s="340"/>
      <c r="E140" s="346"/>
      <c r="F140" s="340"/>
      <c r="G140" s="340"/>
      <c r="H140" s="573"/>
      <c r="I140" s="411"/>
      <c r="J140" s="411"/>
      <c r="K140" s="411"/>
      <c r="L140" s="373"/>
      <c r="M140" s="411"/>
      <c r="N140" s="411"/>
      <c r="O140" s="412"/>
      <c r="P140" s="412"/>
      <c r="Q140" s="412"/>
      <c r="R140" s="373"/>
      <c r="S140" s="413"/>
      <c r="T140" s="412"/>
      <c r="U140" s="376"/>
      <c r="V140" s="690"/>
      <c r="W140" s="329"/>
      <c r="X140" s="329"/>
      <c r="Y140" s="329"/>
      <c r="Z140" s="329"/>
      <c r="AA140" s="329"/>
      <c r="AB140" s="329"/>
      <c r="AC140" s="329"/>
    </row>
    <row r="141" spans="1:29" s="333" customFormat="1" ht="16.5" customHeight="1">
      <c r="A141" s="329"/>
      <c r="B141" s="330"/>
      <c r="C141" s="365" t="s">
        <v>99</v>
      </c>
      <c r="D141" s="366">
        <v>2.66</v>
      </c>
      <c r="E141" s="331" t="s">
        <v>228</v>
      </c>
      <c r="F141" s="331" t="s">
        <v>7</v>
      </c>
      <c r="G141" s="331">
        <v>5</v>
      </c>
      <c r="H141" s="566">
        <v>43.333333333333336</v>
      </c>
      <c r="I141" s="367"/>
      <c r="J141" s="370"/>
      <c r="K141" s="372"/>
      <c r="L141" s="420"/>
      <c r="M141" s="368"/>
      <c r="N141" s="710"/>
      <c r="O141" s="731"/>
      <c r="P141" s="732"/>
      <c r="Q141" s="412"/>
      <c r="R141" s="373"/>
      <c r="S141" s="415"/>
      <c r="T141" s="416"/>
      <c r="U141" s="376"/>
      <c r="V141" s="687">
        <f t="shared" ref="V141:V148" si="9">SUM(I141:Q141,T141)*H141</f>
        <v>0</v>
      </c>
      <c r="W141" s="329"/>
      <c r="X141" s="329"/>
      <c r="Y141" s="329"/>
      <c r="Z141" s="329"/>
      <c r="AA141" s="329"/>
      <c r="AB141" s="329"/>
      <c r="AC141" s="329"/>
    </row>
    <row r="142" spans="1:29" s="333" customFormat="1" ht="16.5" customHeight="1">
      <c r="A142" s="329"/>
      <c r="B142" s="330"/>
      <c r="C142" s="378" t="s">
        <v>99</v>
      </c>
      <c r="D142" s="421">
        <v>5.22</v>
      </c>
      <c r="E142" s="332" t="s">
        <v>229</v>
      </c>
      <c r="F142" s="332" t="s">
        <v>12</v>
      </c>
      <c r="G142" s="332">
        <v>5</v>
      </c>
      <c r="H142" s="567">
        <v>78.333333333333343</v>
      </c>
      <c r="I142" s="380"/>
      <c r="J142" s="383"/>
      <c r="K142" s="385"/>
      <c r="L142" s="423"/>
      <c r="M142" s="381"/>
      <c r="N142" s="711"/>
      <c r="O142" s="733"/>
      <c r="P142" s="734"/>
      <c r="Q142" s="412"/>
      <c r="R142" s="373"/>
      <c r="S142" s="397"/>
      <c r="T142" s="398"/>
      <c r="U142" s="376"/>
      <c r="V142" s="688">
        <f t="shared" si="9"/>
        <v>0</v>
      </c>
      <c r="W142" s="329"/>
      <c r="X142" s="329"/>
      <c r="Y142" s="329"/>
      <c r="Z142" s="329"/>
      <c r="AA142" s="329"/>
      <c r="AB142" s="329"/>
      <c r="AC142" s="329"/>
    </row>
    <row r="143" spans="1:29" s="329" customFormat="1" ht="16.5" customHeight="1">
      <c r="B143" s="330"/>
      <c r="C143" s="378" t="s">
        <v>99</v>
      </c>
      <c r="D143" s="421">
        <v>7.08</v>
      </c>
      <c r="E143" s="332" t="s">
        <v>230</v>
      </c>
      <c r="F143" s="332" t="s">
        <v>9</v>
      </c>
      <c r="G143" s="332">
        <v>5</v>
      </c>
      <c r="H143" s="567">
        <v>115</v>
      </c>
      <c r="I143" s="380"/>
      <c r="J143" s="383"/>
      <c r="K143" s="385"/>
      <c r="L143" s="423"/>
      <c r="M143" s="381"/>
      <c r="N143" s="711"/>
      <c r="O143" s="733"/>
      <c r="P143" s="734"/>
      <c r="Q143" s="412"/>
      <c r="R143" s="373"/>
      <c r="S143" s="397"/>
      <c r="T143" s="398"/>
      <c r="U143" s="376"/>
      <c r="V143" s="688">
        <f t="shared" si="9"/>
        <v>0</v>
      </c>
    </row>
    <row r="144" spans="1:29" s="333" customFormat="1" ht="16.5" customHeight="1">
      <c r="A144" s="329"/>
      <c r="B144" s="330"/>
      <c r="C144" s="378" t="s">
        <v>99</v>
      </c>
      <c r="D144" s="379">
        <v>18.2</v>
      </c>
      <c r="E144" s="332" t="s">
        <v>231</v>
      </c>
      <c r="F144" s="332" t="s">
        <v>16</v>
      </c>
      <c r="G144" s="332">
        <v>5</v>
      </c>
      <c r="H144" s="567">
        <v>161.66666666666669</v>
      </c>
      <c r="I144" s="380"/>
      <c r="J144" s="383"/>
      <c r="K144" s="385"/>
      <c r="L144" s="423"/>
      <c r="M144" s="381"/>
      <c r="N144" s="711"/>
      <c r="O144" s="733"/>
      <c r="P144" s="734"/>
      <c r="Q144" s="412"/>
      <c r="R144" s="373"/>
      <c r="S144" s="397"/>
      <c r="T144" s="398"/>
      <c r="U144" s="376"/>
      <c r="V144" s="688">
        <f t="shared" si="9"/>
        <v>0</v>
      </c>
      <c r="W144" s="329"/>
      <c r="X144" s="329"/>
      <c r="Y144" s="329"/>
      <c r="Z144" s="329"/>
      <c r="AA144" s="329"/>
      <c r="AB144" s="329"/>
      <c r="AC144" s="329"/>
    </row>
    <row r="145" spans="1:29" s="333" customFormat="1" ht="16.5" customHeight="1">
      <c r="A145" s="329"/>
      <c r="B145" s="330"/>
      <c r="C145" s="378" t="s">
        <v>99</v>
      </c>
      <c r="D145" s="379">
        <v>5.46</v>
      </c>
      <c r="E145" s="332" t="s">
        <v>232</v>
      </c>
      <c r="F145" s="332" t="s">
        <v>25</v>
      </c>
      <c r="G145" s="332">
        <v>1</v>
      </c>
      <c r="H145" s="567">
        <v>56.666666666666671</v>
      </c>
      <c r="I145" s="380"/>
      <c r="J145" s="383"/>
      <c r="K145" s="385"/>
      <c r="L145" s="423"/>
      <c r="M145" s="381"/>
      <c r="N145" s="711"/>
      <c r="O145" s="733"/>
      <c r="P145" s="734"/>
      <c r="Q145" s="412"/>
      <c r="R145" s="373"/>
      <c r="S145" s="397"/>
      <c r="T145" s="398"/>
      <c r="U145" s="376"/>
      <c r="V145" s="688">
        <f t="shared" si="9"/>
        <v>0</v>
      </c>
      <c r="W145" s="329"/>
      <c r="X145" s="329"/>
      <c r="Y145" s="329"/>
      <c r="Z145" s="329"/>
      <c r="AA145" s="329"/>
      <c r="AB145" s="329"/>
      <c r="AC145" s="329"/>
    </row>
    <row r="146" spans="1:29" s="333" customFormat="1" ht="16.5" customHeight="1">
      <c r="A146" s="329"/>
      <c r="B146" s="330"/>
      <c r="C146" s="378" t="s">
        <v>99</v>
      </c>
      <c r="D146" s="379">
        <v>8.8000000000000007</v>
      </c>
      <c r="E146" s="332" t="s">
        <v>233</v>
      </c>
      <c r="F146" s="332" t="s">
        <v>27</v>
      </c>
      <c r="G146" s="332">
        <v>1</v>
      </c>
      <c r="H146" s="567">
        <v>78.333333333333343</v>
      </c>
      <c r="I146" s="380"/>
      <c r="J146" s="383"/>
      <c r="K146" s="385"/>
      <c r="L146" s="423"/>
      <c r="M146" s="381"/>
      <c r="N146" s="711"/>
      <c r="O146" s="733"/>
      <c r="P146" s="734"/>
      <c r="Q146" s="412"/>
      <c r="R146" s="373"/>
      <c r="S146" s="397"/>
      <c r="T146" s="398"/>
      <c r="U146" s="376"/>
      <c r="V146" s="688">
        <f t="shared" si="9"/>
        <v>0</v>
      </c>
      <c r="W146" s="329"/>
      <c r="X146" s="329"/>
      <c r="Y146" s="329"/>
      <c r="Z146" s="329"/>
      <c r="AA146" s="329"/>
      <c r="AB146" s="329"/>
      <c r="AC146" s="329"/>
    </row>
    <row r="147" spans="1:29" s="333" customFormat="1" ht="16.5" customHeight="1" thickBot="1">
      <c r="A147" s="329"/>
      <c r="B147" s="330"/>
      <c r="C147" s="389" t="s">
        <v>99</v>
      </c>
      <c r="D147" s="417">
        <v>17.04</v>
      </c>
      <c r="E147" s="334" t="s">
        <v>234</v>
      </c>
      <c r="F147" s="334" t="s">
        <v>13</v>
      </c>
      <c r="G147" s="334">
        <v>1</v>
      </c>
      <c r="H147" s="568">
        <v>146.66666666666669</v>
      </c>
      <c r="I147" s="391"/>
      <c r="J147" s="394"/>
      <c r="K147" s="396"/>
      <c r="L147" s="425"/>
      <c r="M147" s="392"/>
      <c r="N147" s="712"/>
      <c r="O147" s="735"/>
      <c r="P147" s="736"/>
      <c r="Q147" s="412"/>
      <c r="R147" s="373"/>
      <c r="S147" s="397"/>
      <c r="T147" s="398"/>
      <c r="U147" s="376"/>
      <c r="V147" s="688">
        <f t="shared" si="9"/>
        <v>0</v>
      </c>
      <c r="W147" s="329"/>
      <c r="X147" s="329"/>
      <c r="Y147" s="329"/>
      <c r="Z147" s="329"/>
      <c r="AA147" s="329"/>
      <c r="AB147" s="329"/>
      <c r="AC147" s="329"/>
    </row>
    <row r="148" spans="1:29" s="333" customFormat="1" ht="16.5" customHeight="1" thickBot="1">
      <c r="A148" s="329"/>
      <c r="B148" s="330"/>
      <c r="C148" s="399" t="s">
        <v>347</v>
      </c>
      <c r="D148" s="338">
        <f>SUM(D141:D147)</f>
        <v>64.460000000000008</v>
      </c>
      <c r="E148" s="338" t="s">
        <v>410</v>
      </c>
      <c r="F148" s="338" t="s">
        <v>398</v>
      </c>
      <c r="G148" s="338">
        <f>SUM(G141:G147)</f>
        <v>23</v>
      </c>
      <c r="H148" s="569">
        <f>SUM(H141:H147)</f>
        <v>680</v>
      </c>
      <c r="I148" s="401"/>
      <c r="J148" s="404"/>
      <c r="K148" s="406"/>
      <c r="L148" s="427"/>
      <c r="M148" s="402"/>
      <c r="N148" s="713"/>
      <c r="O148" s="737"/>
      <c r="P148" s="738"/>
      <c r="Q148" s="412"/>
      <c r="R148" s="373"/>
      <c r="S148" s="407"/>
      <c r="T148" s="408"/>
      <c r="U148" s="376"/>
      <c r="V148" s="689">
        <f t="shared" si="9"/>
        <v>0</v>
      </c>
      <c r="W148" s="329"/>
      <c r="X148" s="329"/>
      <c r="Y148" s="329"/>
      <c r="Z148" s="329"/>
      <c r="AA148" s="329"/>
      <c r="AB148" s="329"/>
      <c r="AC148" s="329"/>
    </row>
    <row r="149" spans="1:29" s="333" customFormat="1" ht="16.5" customHeight="1" thickBot="1">
      <c r="A149" s="329"/>
      <c r="B149" s="330"/>
      <c r="C149" s="345"/>
      <c r="D149" s="346"/>
      <c r="E149" s="336"/>
      <c r="F149" s="336"/>
      <c r="G149" s="336"/>
      <c r="H149" s="570"/>
      <c r="I149" s="411"/>
      <c r="J149" s="411"/>
      <c r="K149" s="411"/>
      <c r="L149" s="373"/>
      <c r="M149" s="411"/>
      <c r="N149" s="411"/>
      <c r="O149" s="412"/>
      <c r="P149" s="412"/>
      <c r="Q149" s="412"/>
      <c r="R149" s="373"/>
      <c r="S149" s="413"/>
      <c r="T149" s="412"/>
      <c r="U149" s="376"/>
      <c r="V149" s="690"/>
      <c r="W149" s="329"/>
      <c r="X149" s="329"/>
      <c r="Y149" s="329"/>
      <c r="Z149" s="329"/>
      <c r="AA149" s="329"/>
      <c r="AB149" s="329"/>
      <c r="AC149" s="329"/>
    </row>
    <row r="150" spans="1:29" s="333" customFormat="1" ht="16.5" customHeight="1">
      <c r="A150" s="329"/>
      <c r="B150" s="330"/>
      <c r="C150" s="365" t="s">
        <v>100</v>
      </c>
      <c r="D150" s="366">
        <v>1.1599999999999999</v>
      </c>
      <c r="E150" s="331" t="s">
        <v>101</v>
      </c>
      <c r="F150" s="331" t="s">
        <v>7</v>
      </c>
      <c r="G150" s="331">
        <v>5</v>
      </c>
      <c r="H150" s="566">
        <v>25</v>
      </c>
      <c r="I150" s="367"/>
      <c r="J150" s="370"/>
      <c r="K150" s="372"/>
      <c r="L150" s="420"/>
      <c r="M150" s="368"/>
      <c r="N150" s="710"/>
      <c r="O150" s="731"/>
      <c r="P150" s="732"/>
      <c r="Q150" s="412"/>
      <c r="R150" s="373"/>
      <c r="S150" s="374"/>
      <c r="T150" s="375"/>
      <c r="U150" s="376"/>
      <c r="V150" s="687">
        <f>SUM(I150:Q150,T150)*H150</f>
        <v>0</v>
      </c>
      <c r="W150" s="329"/>
      <c r="X150" s="329"/>
      <c r="Y150" s="329"/>
      <c r="Z150" s="329"/>
      <c r="AA150" s="329"/>
      <c r="AB150" s="329"/>
      <c r="AC150" s="329"/>
    </row>
    <row r="151" spans="1:29" s="333" customFormat="1" ht="16.5" customHeight="1" thickBot="1">
      <c r="A151" s="329"/>
      <c r="B151" s="330"/>
      <c r="C151" s="389" t="s">
        <v>100</v>
      </c>
      <c r="D151" s="417">
        <v>2.46</v>
      </c>
      <c r="E151" s="334" t="s">
        <v>102</v>
      </c>
      <c r="F151" s="334" t="s">
        <v>12</v>
      </c>
      <c r="G151" s="334">
        <v>5</v>
      </c>
      <c r="H151" s="568">
        <v>42</v>
      </c>
      <c r="I151" s="391"/>
      <c r="J151" s="394"/>
      <c r="K151" s="396"/>
      <c r="L151" s="425"/>
      <c r="M151" s="392"/>
      <c r="N151" s="712"/>
      <c r="O151" s="735"/>
      <c r="P151" s="736"/>
      <c r="Q151" s="412"/>
      <c r="R151" s="373"/>
      <c r="S151" s="397"/>
      <c r="T151" s="398"/>
      <c r="U151" s="376"/>
      <c r="V151" s="688">
        <f>SUM(I151:Q151,T151)*H151</f>
        <v>0</v>
      </c>
      <c r="W151" s="329"/>
      <c r="X151" s="329"/>
      <c r="Y151" s="329"/>
      <c r="Z151" s="329"/>
      <c r="AA151" s="329"/>
      <c r="AB151" s="329"/>
      <c r="AC151" s="329"/>
    </row>
    <row r="152" spans="1:29" s="333" customFormat="1" ht="16.5" customHeight="1" thickBot="1">
      <c r="A152" s="329"/>
      <c r="B152" s="330"/>
      <c r="C152" s="399" t="s">
        <v>348</v>
      </c>
      <c r="D152" s="338">
        <f>SUM(D150:D151)</f>
        <v>3.62</v>
      </c>
      <c r="E152" s="338" t="s">
        <v>411</v>
      </c>
      <c r="F152" s="338" t="s">
        <v>398</v>
      </c>
      <c r="G152" s="338">
        <f>SUM(G150:G151)</f>
        <v>10</v>
      </c>
      <c r="H152" s="569">
        <f>SUM(H150:H151)</f>
        <v>67</v>
      </c>
      <c r="I152" s="401"/>
      <c r="J152" s="404"/>
      <c r="K152" s="406"/>
      <c r="L152" s="427"/>
      <c r="M152" s="402"/>
      <c r="N152" s="713"/>
      <c r="O152" s="737"/>
      <c r="P152" s="738"/>
      <c r="Q152" s="412"/>
      <c r="R152" s="373"/>
      <c r="S152" s="407"/>
      <c r="T152" s="408"/>
      <c r="U152" s="376"/>
      <c r="V152" s="689">
        <f>SUM(I152:Q152,T152)*H152</f>
        <v>0</v>
      </c>
      <c r="W152" s="329"/>
      <c r="X152" s="329"/>
      <c r="Y152" s="329"/>
      <c r="Z152" s="329"/>
      <c r="AA152" s="329"/>
      <c r="AB152" s="329"/>
      <c r="AC152" s="329"/>
    </row>
    <row r="153" spans="1:29" s="329" customFormat="1" ht="16.5" customHeight="1" thickBot="1">
      <c r="B153" s="330"/>
      <c r="C153" s="345"/>
      <c r="D153" s="346"/>
      <c r="E153" s="336"/>
      <c r="F153" s="336"/>
      <c r="G153" s="336"/>
      <c r="H153" s="570"/>
      <c r="I153" s="411"/>
      <c r="J153" s="411"/>
      <c r="K153" s="411"/>
      <c r="L153" s="373"/>
      <c r="M153" s="411"/>
      <c r="N153" s="411"/>
      <c r="O153" s="412"/>
      <c r="P153" s="412"/>
      <c r="Q153" s="412"/>
      <c r="R153" s="373"/>
      <c r="S153" s="413"/>
      <c r="T153" s="412"/>
      <c r="U153" s="376"/>
      <c r="V153" s="690"/>
    </row>
    <row r="154" spans="1:29" s="333" customFormat="1" ht="16.5" customHeight="1">
      <c r="A154" s="329"/>
      <c r="B154" s="330"/>
      <c r="C154" s="365" t="s">
        <v>103</v>
      </c>
      <c r="D154" s="366">
        <v>0.94</v>
      </c>
      <c r="E154" s="331" t="s">
        <v>104</v>
      </c>
      <c r="F154" s="331" t="s">
        <v>19</v>
      </c>
      <c r="G154" s="331">
        <v>10</v>
      </c>
      <c r="H154" s="566">
        <v>33.333333333333336</v>
      </c>
      <c r="I154" s="367"/>
      <c r="J154" s="370"/>
      <c r="K154" s="372"/>
      <c r="L154" s="420"/>
      <c r="M154" s="368"/>
      <c r="N154" s="710"/>
      <c r="O154" s="731"/>
      <c r="P154" s="732"/>
      <c r="Q154" s="412"/>
      <c r="R154" s="373"/>
      <c r="S154" s="415"/>
      <c r="T154" s="416"/>
      <c r="U154" s="376"/>
      <c r="V154" s="687">
        <f t="shared" ref="V154:V162" si="10">SUM(I154:Q154,T154)*H154</f>
        <v>0</v>
      </c>
      <c r="W154" s="329"/>
      <c r="X154" s="329"/>
      <c r="Y154" s="329"/>
      <c r="Z154" s="329"/>
      <c r="AA154" s="329"/>
      <c r="AB154" s="329"/>
      <c r="AC154" s="329"/>
    </row>
    <row r="155" spans="1:29" s="333" customFormat="1" ht="16.5" customHeight="1">
      <c r="A155" s="329"/>
      <c r="B155" s="330"/>
      <c r="C155" s="378" t="s">
        <v>103</v>
      </c>
      <c r="D155" s="379">
        <v>2</v>
      </c>
      <c r="E155" s="332" t="s">
        <v>105</v>
      </c>
      <c r="F155" s="332" t="s">
        <v>7</v>
      </c>
      <c r="G155" s="332">
        <v>5</v>
      </c>
      <c r="H155" s="567">
        <v>35</v>
      </c>
      <c r="I155" s="380"/>
      <c r="J155" s="383"/>
      <c r="K155" s="385"/>
      <c r="L155" s="423"/>
      <c r="M155" s="381"/>
      <c r="N155" s="711"/>
      <c r="O155" s="733"/>
      <c r="P155" s="734"/>
      <c r="Q155" s="412"/>
      <c r="R155" s="373"/>
      <c r="S155" s="397"/>
      <c r="T155" s="398"/>
      <c r="U155" s="376"/>
      <c r="V155" s="688">
        <f t="shared" si="10"/>
        <v>0</v>
      </c>
      <c r="W155" s="329"/>
      <c r="X155" s="329"/>
      <c r="Y155" s="329"/>
      <c r="Z155" s="329"/>
      <c r="AA155" s="329"/>
      <c r="AB155" s="329"/>
      <c r="AC155" s="329"/>
    </row>
    <row r="156" spans="1:29" s="333" customFormat="1" ht="16.5" customHeight="1">
      <c r="A156" s="329"/>
      <c r="B156" s="330"/>
      <c r="C156" s="378" t="s">
        <v>103</v>
      </c>
      <c r="D156" s="379">
        <v>4.38</v>
      </c>
      <c r="E156" s="332" t="s">
        <v>106</v>
      </c>
      <c r="F156" s="332" t="s">
        <v>12</v>
      </c>
      <c r="G156" s="332">
        <v>5</v>
      </c>
      <c r="H156" s="567">
        <v>65</v>
      </c>
      <c r="I156" s="380"/>
      <c r="J156" s="383"/>
      <c r="K156" s="385"/>
      <c r="L156" s="423"/>
      <c r="M156" s="381"/>
      <c r="N156" s="711"/>
      <c r="O156" s="733"/>
      <c r="P156" s="734"/>
      <c r="Q156" s="412"/>
      <c r="R156" s="373"/>
      <c r="S156" s="397"/>
      <c r="T156" s="398"/>
      <c r="U156" s="376"/>
      <c r="V156" s="688">
        <f t="shared" si="10"/>
        <v>0</v>
      </c>
      <c r="W156" s="329"/>
      <c r="X156" s="329"/>
      <c r="Y156" s="329"/>
      <c r="Z156" s="329"/>
      <c r="AA156" s="329"/>
      <c r="AB156" s="329"/>
      <c r="AC156" s="329"/>
    </row>
    <row r="157" spans="1:29" s="329" customFormat="1" ht="16.5" customHeight="1">
      <c r="B157" s="330"/>
      <c r="C157" s="378" t="s">
        <v>103</v>
      </c>
      <c r="D157" s="379">
        <v>5.5</v>
      </c>
      <c r="E157" s="332" t="s">
        <v>107</v>
      </c>
      <c r="F157" s="332" t="s">
        <v>9</v>
      </c>
      <c r="G157" s="332">
        <v>5</v>
      </c>
      <c r="H157" s="567">
        <v>118.33333333333334</v>
      </c>
      <c r="I157" s="380"/>
      <c r="J157" s="383"/>
      <c r="K157" s="385"/>
      <c r="L157" s="423"/>
      <c r="M157" s="381"/>
      <c r="N157" s="711"/>
      <c r="O157" s="733"/>
      <c r="P157" s="734"/>
      <c r="Q157" s="412"/>
      <c r="R157" s="373"/>
      <c r="S157" s="397"/>
      <c r="T157" s="398"/>
      <c r="U157" s="376"/>
      <c r="V157" s="688">
        <f t="shared" si="10"/>
        <v>0</v>
      </c>
    </row>
    <row r="158" spans="1:29" s="333" customFormat="1" ht="16.5" customHeight="1">
      <c r="A158" s="329"/>
      <c r="B158" s="330"/>
      <c r="C158" s="378" t="s">
        <v>103</v>
      </c>
      <c r="D158" s="379">
        <v>13.66</v>
      </c>
      <c r="E158" s="332" t="s">
        <v>108</v>
      </c>
      <c r="F158" s="332" t="s">
        <v>16</v>
      </c>
      <c r="G158" s="332">
        <v>5</v>
      </c>
      <c r="H158" s="567">
        <v>151.66666666666669</v>
      </c>
      <c r="I158" s="380"/>
      <c r="J158" s="383"/>
      <c r="K158" s="385"/>
      <c r="L158" s="423"/>
      <c r="M158" s="381"/>
      <c r="N158" s="711"/>
      <c r="O158" s="733"/>
      <c r="P158" s="734"/>
      <c r="Q158" s="412"/>
      <c r="R158" s="373"/>
      <c r="S158" s="397"/>
      <c r="T158" s="398"/>
      <c r="U158" s="376"/>
      <c r="V158" s="688">
        <f t="shared" si="10"/>
        <v>0</v>
      </c>
      <c r="W158" s="329"/>
      <c r="X158" s="329"/>
      <c r="Y158" s="329"/>
      <c r="Z158" s="329"/>
      <c r="AA158" s="329"/>
      <c r="AB158" s="329"/>
      <c r="AC158" s="329"/>
    </row>
    <row r="159" spans="1:29" s="333" customFormat="1" ht="16.5" customHeight="1">
      <c r="A159" s="329"/>
      <c r="B159" s="330"/>
      <c r="C159" s="378" t="s">
        <v>103</v>
      </c>
      <c r="D159" s="379">
        <v>4.9400000000000004</v>
      </c>
      <c r="E159" s="332" t="s">
        <v>109</v>
      </c>
      <c r="F159" s="332" t="s">
        <v>25</v>
      </c>
      <c r="G159" s="332">
        <v>1</v>
      </c>
      <c r="H159" s="567">
        <v>63.333333333333336</v>
      </c>
      <c r="I159" s="380"/>
      <c r="J159" s="383"/>
      <c r="K159" s="385"/>
      <c r="L159" s="423"/>
      <c r="M159" s="381"/>
      <c r="N159" s="711"/>
      <c r="O159" s="733"/>
      <c r="P159" s="734"/>
      <c r="Q159" s="412"/>
      <c r="R159" s="373"/>
      <c r="S159" s="397"/>
      <c r="T159" s="398"/>
      <c r="U159" s="376"/>
      <c r="V159" s="688">
        <f t="shared" si="10"/>
        <v>0</v>
      </c>
      <c r="W159" s="329"/>
      <c r="X159" s="329"/>
      <c r="Y159" s="329"/>
      <c r="Z159" s="329"/>
      <c r="AA159" s="329"/>
      <c r="AB159" s="329"/>
      <c r="AC159" s="329"/>
    </row>
    <row r="160" spans="1:29" s="333" customFormat="1" ht="16.5" customHeight="1">
      <c r="A160" s="329"/>
      <c r="B160" s="330"/>
      <c r="C160" s="378" t="s">
        <v>103</v>
      </c>
      <c r="D160" s="379">
        <v>7.52</v>
      </c>
      <c r="E160" s="332" t="s">
        <v>110</v>
      </c>
      <c r="F160" s="332" t="s">
        <v>27</v>
      </c>
      <c r="G160" s="332">
        <v>1</v>
      </c>
      <c r="H160" s="567">
        <v>91.666666666666671</v>
      </c>
      <c r="I160" s="380"/>
      <c r="J160" s="383"/>
      <c r="K160" s="385"/>
      <c r="L160" s="423"/>
      <c r="M160" s="381"/>
      <c r="N160" s="711"/>
      <c r="O160" s="733"/>
      <c r="P160" s="734"/>
      <c r="Q160" s="412"/>
      <c r="R160" s="411"/>
      <c r="S160" s="397"/>
      <c r="T160" s="398"/>
      <c r="U160" s="330"/>
      <c r="V160" s="688">
        <f t="shared" si="10"/>
        <v>0</v>
      </c>
      <c r="W160" s="329"/>
      <c r="X160" s="329"/>
      <c r="Y160" s="329"/>
      <c r="Z160" s="329"/>
      <c r="AA160" s="329"/>
      <c r="AB160" s="329"/>
      <c r="AC160" s="329"/>
    </row>
    <row r="161" spans="1:29" s="333" customFormat="1" ht="16.5" customHeight="1" thickBot="1">
      <c r="A161" s="329"/>
      <c r="B161" s="330"/>
      <c r="C161" s="389" t="s">
        <v>103</v>
      </c>
      <c r="D161" s="390">
        <v>10</v>
      </c>
      <c r="E161" s="334" t="s">
        <v>111</v>
      </c>
      <c r="F161" s="334" t="s">
        <v>37</v>
      </c>
      <c r="G161" s="334">
        <v>1</v>
      </c>
      <c r="H161" s="568">
        <v>125</v>
      </c>
      <c r="I161" s="391"/>
      <c r="J161" s="394"/>
      <c r="K161" s="396"/>
      <c r="L161" s="425"/>
      <c r="M161" s="392"/>
      <c r="N161" s="712"/>
      <c r="O161" s="735"/>
      <c r="P161" s="736"/>
      <c r="Q161" s="412"/>
      <c r="R161" s="411"/>
      <c r="S161" s="397"/>
      <c r="T161" s="398"/>
      <c r="U161" s="330"/>
      <c r="V161" s="688">
        <f t="shared" si="10"/>
        <v>0</v>
      </c>
      <c r="W161" s="329"/>
      <c r="X161" s="329"/>
      <c r="Y161" s="329"/>
      <c r="Z161" s="329"/>
      <c r="AA161" s="329"/>
      <c r="AB161" s="329"/>
      <c r="AC161" s="329"/>
    </row>
    <row r="162" spans="1:29" s="333" customFormat="1" ht="16.5" customHeight="1" thickBot="1">
      <c r="A162" s="329"/>
      <c r="B162" s="330"/>
      <c r="C162" s="399" t="s">
        <v>349</v>
      </c>
      <c r="D162" s="335">
        <f>SUM(D154:D161)</f>
        <v>48.94</v>
      </c>
      <c r="E162" s="335" t="s">
        <v>412</v>
      </c>
      <c r="F162" s="335" t="s">
        <v>398</v>
      </c>
      <c r="G162" s="400">
        <f>SUM(G154:G161)</f>
        <v>33</v>
      </c>
      <c r="H162" s="569">
        <f>SUM(H154:H161)</f>
        <v>683.33333333333337</v>
      </c>
      <c r="I162" s="401"/>
      <c r="J162" s="404"/>
      <c r="K162" s="406"/>
      <c r="L162" s="427"/>
      <c r="M162" s="402"/>
      <c r="N162" s="713"/>
      <c r="O162" s="737"/>
      <c r="P162" s="738"/>
      <c r="Q162" s="412"/>
      <c r="R162" s="411"/>
      <c r="S162" s="407"/>
      <c r="T162" s="408"/>
      <c r="U162" s="330"/>
      <c r="V162" s="689">
        <f t="shared" si="10"/>
        <v>0</v>
      </c>
      <c r="W162" s="329"/>
      <c r="X162" s="329"/>
      <c r="Y162" s="329"/>
      <c r="Z162" s="329"/>
      <c r="AA162" s="329"/>
      <c r="AB162" s="329"/>
      <c r="AC162" s="329"/>
    </row>
    <row r="163" spans="1:29" s="333" customFormat="1" ht="16.5" customHeight="1" thickBot="1">
      <c r="A163" s="329"/>
      <c r="B163" s="330"/>
      <c r="C163" s="345"/>
      <c r="D163" s="410"/>
      <c r="E163" s="336"/>
      <c r="F163" s="336"/>
      <c r="G163" s="336"/>
      <c r="H163" s="570"/>
      <c r="I163" s="411"/>
      <c r="J163" s="442"/>
      <c r="K163" s="442"/>
      <c r="L163" s="443"/>
      <c r="M163" s="442"/>
      <c r="N163" s="442"/>
      <c r="O163" s="739"/>
      <c r="P163" s="739"/>
      <c r="Q163" s="412"/>
      <c r="R163" s="411"/>
      <c r="S163" s="413"/>
      <c r="T163" s="412"/>
      <c r="U163" s="330"/>
      <c r="V163" s="690"/>
      <c r="W163" s="329"/>
      <c r="X163" s="329"/>
      <c r="Y163" s="329"/>
      <c r="Z163" s="329"/>
      <c r="AA163" s="329"/>
      <c r="AB163" s="329"/>
      <c r="AC163" s="329"/>
    </row>
    <row r="164" spans="1:29" s="333" customFormat="1" ht="16.5" customHeight="1">
      <c r="A164" s="329"/>
      <c r="B164" s="330"/>
      <c r="C164" s="365" t="s">
        <v>112</v>
      </c>
      <c r="D164" s="366">
        <v>1.34</v>
      </c>
      <c r="E164" s="331" t="s">
        <v>113</v>
      </c>
      <c r="F164" s="331" t="s">
        <v>7</v>
      </c>
      <c r="G164" s="331">
        <v>5</v>
      </c>
      <c r="H164" s="566">
        <v>28</v>
      </c>
      <c r="I164" s="367"/>
      <c r="J164" s="370"/>
      <c r="K164" s="372"/>
      <c r="L164" s="420"/>
      <c r="M164" s="368"/>
      <c r="N164" s="710"/>
      <c r="O164" s="731"/>
      <c r="P164" s="732"/>
      <c r="Q164" s="412"/>
      <c r="R164" s="411"/>
      <c r="S164" s="415"/>
      <c r="T164" s="416"/>
      <c r="U164" s="330"/>
      <c r="V164" s="687">
        <f>SUM(I164:Q164,T164)*H164</f>
        <v>0</v>
      </c>
      <c r="W164" s="329"/>
      <c r="X164" s="329"/>
      <c r="Y164" s="329"/>
      <c r="Z164" s="329"/>
      <c r="AA164" s="329"/>
      <c r="AB164" s="329"/>
      <c r="AC164" s="329"/>
    </row>
    <row r="165" spans="1:29" s="333" customFormat="1" ht="16.5" customHeight="1" thickBot="1">
      <c r="A165" s="329"/>
      <c r="B165" s="330"/>
      <c r="C165" s="389" t="s">
        <v>112</v>
      </c>
      <c r="D165" s="417">
        <v>2.2799999999999998</v>
      </c>
      <c r="E165" s="334" t="s">
        <v>114</v>
      </c>
      <c r="F165" s="334" t="s">
        <v>12</v>
      </c>
      <c r="G165" s="334">
        <v>5</v>
      </c>
      <c r="H165" s="568">
        <v>40</v>
      </c>
      <c r="I165" s="391"/>
      <c r="J165" s="394"/>
      <c r="K165" s="396"/>
      <c r="L165" s="425"/>
      <c r="M165" s="392"/>
      <c r="N165" s="712"/>
      <c r="O165" s="735"/>
      <c r="P165" s="736"/>
      <c r="Q165" s="412"/>
      <c r="R165" s="411"/>
      <c r="S165" s="397"/>
      <c r="T165" s="398"/>
      <c r="U165" s="330"/>
      <c r="V165" s="688">
        <f>SUM(I165:Q165,T165)*H165</f>
        <v>0</v>
      </c>
      <c r="W165" s="329"/>
      <c r="X165" s="329"/>
      <c r="Y165" s="329"/>
      <c r="Z165" s="329"/>
      <c r="AA165" s="329"/>
      <c r="AB165" s="329"/>
      <c r="AC165" s="329"/>
    </row>
    <row r="166" spans="1:29" s="333" customFormat="1" ht="16.5" customHeight="1" thickBot="1">
      <c r="A166" s="329"/>
      <c r="B166" s="330"/>
      <c r="C166" s="399" t="s">
        <v>361</v>
      </c>
      <c r="D166" s="338">
        <f>SUM(D164:D165)</f>
        <v>3.62</v>
      </c>
      <c r="E166" s="338" t="s">
        <v>465</v>
      </c>
      <c r="F166" s="338" t="s">
        <v>398</v>
      </c>
      <c r="G166" s="338">
        <f>SUM(G164:G165)</f>
        <v>10</v>
      </c>
      <c r="H166" s="569">
        <f>SUM(H164:H165)</f>
        <v>68</v>
      </c>
      <c r="I166" s="401"/>
      <c r="J166" s="404"/>
      <c r="K166" s="406"/>
      <c r="L166" s="427"/>
      <c r="M166" s="402"/>
      <c r="N166" s="713"/>
      <c r="O166" s="737"/>
      <c r="P166" s="738"/>
      <c r="Q166" s="412"/>
      <c r="R166" s="411"/>
      <c r="S166" s="407"/>
      <c r="T166" s="408"/>
      <c r="U166" s="330"/>
      <c r="V166" s="689">
        <f>SUM(I166:Q166,T166)*H166</f>
        <v>0</v>
      </c>
      <c r="W166" s="329"/>
      <c r="X166" s="329"/>
      <c r="Y166" s="329"/>
      <c r="Z166" s="329"/>
      <c r="AA166" s="329"/>
      <c r="AB166" s="329"/>
      <c r="AC166" s="329"/>
    </row>
    <row r="167" spans="1:29" s="288" customFormat="1" ht="16.5" customHeight="1" thickBot="1">
      <c r="B167" s="287"/>
      <c r="C167" s="345"/>
      <c r="D167" s="346"/>
      <c r="E167" s="336"/>
      <c r="F167" s="336"/>
      <c r="G167" s="336"/>
      <c r="H167" s="570"/>
      <c r="I167" s="411"/>
      <c r="J167" s="442"/>
      <c r="K167" s="442"/>
      <c r="L167" s="443"/>
      <c r="M167" s="442"/>
      <c r="N167" s="442"/>
      <c r="O167" s="739"/>
      <c r="P167" s="739"/>
      <c r="Q167" s="412"/>
      <c r="R167" s="411"/>
      <c r="S167" s="413"/>
      <c r="T167" s="412"/>
      <c r="U167" s="330"/>
      <c r="V167" s="690"/>
      <c r="W167" s="329"/>
    </row>
    <row r="168" spans="1:29" s="333" customFormat="1" ht="16.5" customHeight="1">
      <c r="A168" s="329"/>
      <c r="B168" s="633"/>
      <c r="C168" s="365" t="s">
        <v>115</v>
      </c>
      <c r="D168" s="366">
        <v>0.78</v>
      </c>
      <c r="E168" s="331" t="s">
        <v>116</v>
      </c>
      <c r="F168" s="331" t="s">
        <v>19</v>
      </c>
      <c r="G168" s="331">
        <v>10</v>
      </c>
      <c r="H168" s="566">
        <v>31.666666666666668</v>
      </c>
      <c r="I168" s="367"/>
      <c r="J168" s="370"/>
      <c r="K168" s="372"/>
      <c r="L168" s="420"/>
      <c r="M168" s="368"/>
      <c r="N168" s="710"/>
      <c r="O168" s="731"/>
      <c r="P168" s="732"/>
      <c r="Q168" s="412"/>
      <c r="R168" s="411"/>
      <c r="S168" s="415"/>
      <c r="T168" s="416"/>
      <c r="U168" s="330"/>
      <c r="V168" s="687">
        <f t="shared" ref="V168:V176" si="11">SUM(I168:Q168,T168)*H168</f>
        <v>0</v>
      </c>
      <c r="W168" s="329"/>
      <c r="X168" s="329"/>
      <c r="Y168" s="329"/>
      <c r="Z168" s="329"/>
      <c r="AA168" s="329"/>
      <c r="AB168" s="329"/>
      <c r="AC168" s="329"/>
    </row>
    <row r="169" spans="1:29" s="333" customFormat="1" ht="16.5" customHeight="1">
      <c r="A169" s="329"/>
      <c r="B169" s="633"/>
      <c r="C169" s="378" t="s">
        <v>115</v>
      </c>
      <c r="D169" s="421">
        <v>1.72</v>
      </c>
      <c r="E169" s="332" t="s">
        <v>117</v>
      </c>
      <c r="F169" s="332" t="s">
        <v>499</v>
      </c>
      <c r="G169" s="332">
        <v>5</v>
      </c>
      <c r="H169" s="567">
        <v>31.666666666666668</v>
      </c>
      <c r="I169" s="380"/>
      <c r="J169" s="383"/>
      <c r="K169" s="385"/>
      <c r="L169" s="423"/>
      <c r="M169" s="381"/>
      <c r="N169" s="711"/>
      <c r="O169" s="733"/>
      <c r="P169" s="734"/>
      <c r="Q169" s="412"/>
      <c r="R169" s="411"/>
      <c r="S169" s="397"/>
      <c r="T169" s="398"/>
      <c r="U169" s="330"/>
      <c r="V169" s="688">
        <f t="shared" si="11"/>
        <v>0</v>
      </c>
      <c r="W169" s="329"/>
      <c r="X169" s="329"/>
      <c r="Y169" s="329"/>
      <c r="Z169" s="329"/>
      <c r="AA169" s="329"/>
      <c r="AB169" s="329"/>
      <c r="AC169" s="329"/>
    </row>
    <row r="170" spans="1:29" s="333" customFormat="1" ht="16.5" customHeight="1">
      <c r="A170" s="329"/>
      <c r="B170" s="633"/>
      <c r="C170" s="378" t="s">
        <v>115</v>
      </c>
      <c r="D170" s="421">
        <v>2.36</v>
      </c>
      <c r="E170" s="332" t="s">
        <v>118</v>
      </c>
      <c r="F170" s="332" t="s">
        <v>12</v>
      </c>
      <c r="G170" s="332">
        <v>5</v>
      </c>
      <c r="H170" s="567">
        <v>41.666666666666671</v>
      </c>
      <c r="I170" s="380"/>
      <c r="J170" s="383"/>
      <c r="K170" s="385"/>
      <c r="L170" s="423"/>
      <c r="M170" s="381"/>
      <c r="N170" s="711"/>
      <c r="O170" s="733"/>
      <c r="P170" s="734"/>
      <c r="Q170" s="412"/>
      <c r="R170" s="411"/>
      <c r="S170" s="397"/>
      <c r="T170" s="398"/>
      <c r="U170" s="330"/>
      <c r="V170" s="688">
        <f t="shared" si="11"/>
        <v>0</v>
      </c>
      <c r="W170" s="329"/>
      <c r="X170" s="329"/>
      <c r="Y170" s="329"/>
      <c r="Z170" s="329"/>
      <c r="AA170" s="329"/>
      <c r="AB170" s="329"/>
      <c r="AC170" s="329"/>
    </row>
    <row r="171" spans="1:29" s="333" customFormat="1" ht="16.5" customHeight="1">
      <c r="A171" s="329"/>
      <c r="B171" s="633"/>
      <c r="C171" s="389" t="s">
        <v>115</v>
      </c>
      <c r="D171" s="379">
        <v>4.5999999999999996</v>
      </c>
      <c r="E171" s="332" t="s">
        <v>119</v>
      </c>
      <c r="F171" s="332" t="s">
        <v>9</v>
      </c>
      <c r="G171" s="332">
        <v>5</v>
      </c>
      <c r="H171" s="567">
        <v>66.666666666666671</v>
      </c>
      <c r="I171" s="380"/>
      <c r="J171" s="383"/>
      <c r="K171" s="385"/>
      <c r="L171" s="423"/>
      <c r="M171" s="381"/>
      <c r="N171" s="711"/>
      <c r="O171" s="733"/>
      <c r="P171" s="734"/>
      <c r="Q171" s="412"/>
      <c r="R171" s="411"/>
      <c r="S171" s="397"/>
      <c r="T171" s="398"/>
      <c r="U171" s="330"/>
      <c r="V171" s="688">
        <f t="shared" si="11"/>
        <v>0</v>
      </c>
      <c r="W171" s="329"/>
      <c r="X171" s="329"/>
      <c r="Y171" s="329"/>
      <c r="Z171" s="329"/>
      <c r="AA171" s="329"/>
      <c r="AB171" s="329"/>
      <c r="AC171" s="329"/>
    </row>
    <row r="172" spans="1:29" s="333" customFormat="1" ht="16.5" customHeight="1">
      <c r="A172" s="329"/>
      <c r="B172" s="633"/>
      <c r="C172" s="378" t="s">
        <v>115</v>
      </c>
      <c r="D172" s="444">
        <v>9.16</v>
      </c>
      <c r="E172" s="332" t="s">
        <v>120</v>
      </c>
      <c r="F172" s="332" t="s">
        <v>16</v>
      </c>
      <c r="G172" s="332">
        <v>5</v>
      </c>
      <c r="H172" s="567">
        <v>133.33333333333334</v>
      </c>
      <c r="I172" s="380"/>
      <c r="J172" s="383"/>
      <c r="K172" s="385"/>
      <c r="L172" s="423"/>
      <c r="M172" s="381"/>
      <c r="N172" s="711"/>
      <c r="O172" s="733"/>
      <c r="P172" s="734"/>
      <c r="Q172" s="412"/>
      <c r="R172" s="411"/>
      <c r="S172" s="397"/>
      <c r="T172" s="398"/>
      <c r="U172" s="330"/>
      <c r="V172" s="688">
        <f t="shared" si="11"/>
        <v>0</v>
      </c>
      <c r="W172" s="329"/>
      <c r="X172" s="329"/>
      <c r="Y172" s="329"/>
      <c r="Z172" s="329"/>
      <c r="AA172" s="329"/>
      <c r="AB172" s="329"/>
      <c r="AC172" s="329"/>
    </row>
    <row r="173" spans="1:29" s="333" customFormat="1" ht="16.5" customHeight="1">
      <c r="A173" s="329"/>
      <c r="B173" s="633"/>
      <c r="C173" s="445" t="s">
        <v>115</v>
      </c>
      <c r="D173" s="421">
        <v>3.36</v>
      </c>
      <c r="E173" s="332" t="s">
        <v>121</v>
      </c>
      <c r="F173" s="332" t="s">
        <v>25</v>
      </c>
      <c r="G173" s="332">
        <v>1</v>
      </c>
      <c r="H173" s="567">
        <v>41.666666666666671</v>
      </c>
      <c r="I173" s="380"/>
      <c r="J173" s="383"/>
      <c r="K173" s="385"/>
      <c r="L173" s="423"/>
      <c r="M173" s="381"/>
      <c r="N173" s="711"/>
      <c r="O173" s="733"/>
      <c r="P173" s="734"/>
      <c r="Q173" s="412"/>
      <c r="R173" s="411"/>
      <c r="S173" s="397"/>
      <c r="T173" s="398"/>
      <c r="U173" s="330"/>
      <c r="V173" s="688">
        <f t="shared" si="11"/>
        <v>0</v>
      </c>
      <c r="W173" s="329"/>
      <c r="X173" s="329"/>
      <c r="Y173" s="329"/>
      <c r="Z173" s="329"/>
      <c r="AA173" s="329"/>
      <c r="AB173" s="329"/>
      <c r="AC173" s="329"/>
    </row>
    <row r="174" spans="1:29" s="333" customFormat="1" ht="16.5" customHeight="1">
      <c r="A174" s="329"/>
      <c r="B174" s="633"/>
      <c r="C174" s="378" t="s">
        <v>115</v>
      </c>
      <c r="D174" s="421">
        <v>3.82</v>
      </c>
      <c r="E174" s="332" t="s">
        <v>122</v>
      </c>
      <c r="F174" s="332" t="s">
        <v>27</v>
      </c>
      <c r="G174" s="332">
        <v>1</v>
      </c>
      <c r="H174" s="567">
        <v>51.666666666666671</v>
      </c>
      <c r="I174" s="380"/>
      <c r="J174" s="383"/>
      <c r="K174" s="385"/>
      <c r="L174" s="423"/>
      <c r="M174" s="381"/>
      <c r="N174" s="711"/>
      <c r="O174" s="733"/>
      <c r="P174" s="734"/>
      <c r="Q174" s="412"/>
      <c r="R174" s="411"/>
      <c r="S174" s="386"/>
      <c r="T174" s="387"/>
      <c r="U174" s="330"/>
      <c r="V174" s="688">
        <f t="shared" si="11"/>
        <v>0</v>
      </c>
      <c r="W174" s="329"/>
      <c r="X174" s="329"/>
      <c r="Y174" s="329"/>
      <c r="Z174" s="329"/>
      <c r="AA174" s="329"/>
      <c r="AB174" s="329"/>
      <c r="AC174" s="329"/>
    </row>
    <row r="175" spans="1:29" s="333" customFormat="1" ht="16.5" customHeight="1" thickBot="1">
      <c r="A175" s="329"/>
      <c r="B175" s="633"/>
      <c r="C175" s="378" t="s">
        <v>115</v>
      </c>
      <c r="D175" s="421">
        <v>6.08</v>
      </c>
      <c r="E175" s="332" t="s">
        <v>123</v>
      </c>
      <c r="F175" s="332" t="s">
        <v>37</v>
      </c>
      <c r="G175" s="332">
        <v>1</v>
      </c>
      <c r="H175" s="567">
        <v>66.666666666666671</v>
      </c>
      <c r="I175" s="446"/>
      <c r="J175" s="448"/>
      <c r="K175" s="449"/>
      <c r="L175" s="450"/>
      <c r="M175" s="447"/>
      <c r="N175" s="714"/>
      <c r="O175" s="740"/>
      <c r="P175" s="741"/>
      <c r="Q175" s="412"/>
      <c r="R175" s="411"/>
      <c r="S175" s="452"/>
      <c r="T175" s="451"/>
      <c r="U175" s="330"/>
      <c r="V175" s="688">
        <f t="shared" si="11"/>
        <v>0</v>
      </c>
      <c r="W175" s="329"/>
      <c r="X175" s="329"/>
      <c r="Y175" s="329"/>
      <c r="Z175" s="329"/>
      <c r="AA175" s="329"/>
      <c r="AB175" s="329"/>
      <c r="AC175" s="329"/>
    </row>
    <row r="176" spans="1:29" s="329" customFormat="1" ht="16.5" customHeight="1" thickBot="1">
      <c r="B176" s="330"/>
      <c r="C176" s="399" t="s">
        <v>350</v>
      </c>
      <c r="D176" s="338">
        <f>SUM(D168:D175)</f>
        <v>31.879999999999995</v>
      </c>
      <c r="E176" s="338" t="s">
        <v>413</v>
      </c>
      <c r="F176" s="338" t="s">
        <v>398</v>
      </c>
      <c r="G176" s="338">
        <f>SUM(G168:G175)</f>
        <v>33</v>
      </c>
      <c r="H176" s="569">
        <f>SUM(H168:H175)</f>
        <v>465.00000000000006</v>
      </c>
      <c r="I176" s="401"/>
      <c r="J176" s="404"/>
      <c r="K176" s="406"/>
      <c r="L176" s="427"/>
      <c r="M176" s="402"/>
      <c r="N176" s="713"/>
      <c r="O176" s="737"/>
      <c r="P176" s="738"/>
      <c r="Q176" s="412"/>
      <c r="R176" s="411"/>
      <c r="S176" s="407"/>
      <c r="T176" s="408"/>
      <c r="U176" s="330"/>
      <c r="V176" s="689">
        <f t="shared" si="11"/>
        <v>0</v>
      </c>
    </row>
    <row r="177" spans="1:29" s="333" customFormat="1" ht="16.5" customHeight="1" thickBot="1">
      <c r="A177" s="329"/>
      <c r="B177" s="330"/>
      <c r="C177" s="453"/>
      <c r="D177" s="347"/>
      <c r="E177" s="347"/>
      <c r="F177" s="347"/>
      <c r="G177" s="347"/>
      <c r="H177" s="574"/>
      <c r="I177" s="454"/>
      <c r="J177" s="454"/>
      <c r="K177" s="454"/>
      <c r="L177" s="373"/>
      <c r="M177" s="454"/>
      <c r="N177" s="454"/>
      <c r="O177" s="412"/>
      <c r="P177" s="412"/>
      <c r="Q177" s="454"/>
      <c r="R177" s="454"/>
      <c r="S177" s="455"/>
      <c r="T177" s="454"/>
      <c r="U177" s="287"/>
      <c r="V177" s="574"/>
      <c r="W177" s="288"/>
      <c r="X177" s="329"/>
      <c r="Y177" s="329"/>
      <c r="Z177" s="329"/>
      <c r="AA177" s="329"/>
      <c r="AB177" s="329"/>
      <c r="AC177" s="329"/>
    </row>
    <row r="178" spans="1:29" s="333" customFormat="1" ht="16.5" customHeight="1">
      <c r="A178" s="329"/>
      <c r="B178" s="330"/>
      <c r="C178" s="365" t="s">
        <v>488</v>
      </c>
      <c r="D178" s="366">
        <v>9.6</v>
      </c>
      <c r="E178" s="331" t="s">
        <v>491</v>
      </c>
      <c r="F178" s="331" t="s">
        <v>16</v>
      </c>
      <c r="G178" s="331">
        <v>5</v>
      </c>
      <c r="H178" s="566">
        <v>125</v>
      </c>
      <c r="I178" s="367"/>
      <c r="J178" s="370"/>
      <c r="K178" s="372"/>
      <c r="L178" s="420"/>
      <c r="M178" s="368"/>
      <c r="N178" s="710"/>
      <c r="O178" s="731"/>
      <c r="P178" s="732"/>
      <c r="Q178" s="412"/>
      <c r="R178" s="411"/>
      <c r="S178" s="415"/>
      <c r="T178" s="416"/>
      <c r="U178" s="330"/>
      <c r="V178" s="687">
        <f t="shared" ref="V178:V185" si="12">SUM(I178:Q178,T178)*H178</f>
        <v>0</v>
      </c>
      <c r="W178" s="329"/>
      <c r="X178" s="329"/>
      <c r="Y178" s="329"/>
      <c r="Z178" s="329"/>
      <c r="AA178" s="329"/>
      <c r="AB178" s="329"/>
      <c r="AC178" s="329"/>
    </row>
    <row r="179" spans="1:29" s="333" customFormat="1" ht="16.5" customHeight="1">
      <c r="A179" s="329"/>
      <c r="B179" s="330"/>
      <c r="C179" s="378" t="s">
        <v>488</v>
      </c>
      <c r="D179" s="421">
        <v>2.7</v>
      </c>
      <c r="E179" s="332" t="s">
        <v>492</v>
      </c>
      <c r="F179" s="332" t="s">
        <v>55</v>
      </c>
      <c r="G179" s="332">
        <v>1</v>
      </c>
      <c r="H179" s="567">
        <v>33.333333333333336</v>
      </c>
      <c r="I179" s="380"/>
      <c r="J179" s="383"/>
      <c r="K179" s="385"/>
      <c r="L179" s="423"/>
      <c r="M179" s="381"/>
      <c r="N179" s="711"/>
      <c r="O179" s="733"/>
      <c r="P179" s="734"/>
      <c r="Q179" s="412"/>
      <c r="R179" s="411"/>
      <c r="S179" s="397"/>
      <c r="T179" s="398"/>
      <c r="U179" s="330"/>
      <c r="V179" s="688">
        <f t="shared" si="12"/>
        <v>0</v>
      </c>
      <c r="W179" s="329"/>
      <c r="X179" s="329"/>
      <c r="Y179" s="329"/>
      <c r="Z179" s="329"/>
      <c r="AA179" s="329"/>
      <c r="AB179" s="329"/>
      <c r="AC179" s="329"/>
    </row>
    <row r="180" spans="1:29" s="333" customFormat="1" ht="16.5" customHeight="1">
      <c r="A180" s="329"/>
      <c r="B180" s="330"/>
      <c r="C180" s="389" t="s">
        <v>488</v>
      </c>
      <c r="D180" s="379">
        <v>3</v>
      </c>
      <c r="E180" s="332" t="s">
        <v>493</v>
      </c>
      <c r="F180" s="332" t="s">
        <v>490</v>
      </c>
      <c r="G180" s="332">
        <v>1</v>
      </c>
      <c r="H180" s="567">
        <v>28.333333333333336</v>
      </c>
      <c r="I180" s="380"/>
      <c r="J180" s="383"/>
      <c r="K180" s="385"/>
      <c r="L180" s="423"/>
      <c r="M180" s="381"/>
      <c r="N180" s="711"/>
      <c r="O180" s="733"/>
      <c r="P180" s="734"/>
      <c r="Q180" s="412"/>
      <c r="R180" s="411"/>
      <c r="S180" s="397"/>
      <c r="T180" s="398"/>
      <c r="U180" s="330"/>
      <c r="V180" s="688">
        <f t="shared" si="12"/>
        <v>0</v>
      </c>
      <c r="W180" s="329"/>
      <c r="X180" s="329"/>
      <c r="Y180" s="329"/>
      <c r="Z180" s="329"/>
      <c r="AA180" s="329"/>
      <c r="AB180" s="329"/>
      <c r="AC180" s="329"/>
    </row>
    <row r="181" spans="1:29" s="333" customFormat="1" ht="16.5" customHeight="1">
      <c r="A181" s="329"/>
      <c r="B181" s="330"/>
      <c r="C181" s="378" t="s">
        <v>488</v>
      </c>
      <c r="D181" s="444">
        <v>4.3499999999999996</v>
      </c>
      <c r="E181" s="332" t="s">
        <v>494</v>
      </c>
      <c r="F181" s="332" t="s">
        <v>25</v>
      </c>
      <c r="G181" s="332">
        <v>1</v>
      </c>
      <c r="H181" s="567">
        <v>38.333333333333336</v>
      </c>
      <c r="I181" s="380"/>
      <c r="J181" s="383"/>
      <c r="K181" s="385"/>
      <c r="L181" s="423"/>
      <c r="M181" s="381"/>
      <c r="N181" s="711"/>
      <c r="O181" s="733"/>
      <c r="P181" s="734"/>
      <c r="Q181" s="412"/>
      <c r="R181" s="411"/>
      <c r="S181" s="397"/>
      <c r="T181" s="398"/>
      <c r="U181" s="330"/>
      <c r="V181" s="688">
        <f t="shared" si="12"/>
        <v>0</v>
      </c>
      <c r="W181" s="329"/>
      <c r="X181" s="329"/>
      <c r="Y181" s="329"/>
      <c r="Z181" s="329"/>
      <c r="AA181" s="329"/>
      <c r="AB181" s="329"/>
      <c r="AC181" s="329"/>
    </row>
    <row r="182" spans="1:29" s="333" customFormat="1" ht="16.5" customHeight="1">
      <c r="A182" s="329"/>
      <c r="B182" s="330"/>
      <c r="C182" s="445" t="s">
        <v>488</v>
      </c>
      <c r="D182" s="421">
        <v>6.51</v>
      </c>
      <c r="E182" s="332" t="s">
        <v>495</v>
      </c>
      <c r="F182" s="332" t="s">
        <v>27</v>
      </c>
      <c r="G182" s="332">
        <v>1</v>
      </c>
      <c r="H182" s="567">
        <v>58.333333333333336</v>
      </c>
      <c r="I182" s="380"/>
      <c r="J182" s="383"/>
      <c r="K182" s="385"/>
      <c r="L182" s="423"/>
      <c r="M182" s="381"/>
      <c r="N182" s="711"/>
      <c r="O182" s="733"/>
      <c r="P182" s="734"/>
      <c r="Q182" s="412"/>
      <c r="R182" s="411"/>
      <c r="S182" s="397"/>
      <c r="T182" s="398"/>
      <c r="U182" s="330"/>
      <c r="V182" s="688">
        <f t="shared" si="12"/>
        <v>0</v>
      </c>
      <c r="W182" s="329"/>
      <c r="X182" s="329"/>
      <c r="Y182" s="329"/>
      <c r="Z182" s="329"/>
      <c r="AA182" s="329"/>
      <c r="AB182" s="329"/>
      <c r="AC182" s="329"/>
    </row>
    <row r="183" spans="1:29" s="333" customFormat="1" ht="16.5" customHeight="1">
      <c r="A183" s="329"/>
      <c r="B183" s="330"/>
      <c r="C183" s="378" t="s">
        <v>488</v>
      </c>
      <c r="D183" s="421">
        <v>7.18</v>
      </c>
      <c r="E183" s="332" t="s">
        <v>496</v>
      </c>
      <c r="F183" s="332" t="s">
        <v>37</v>
      </c>
      <c r="G183" s="332">
        <v>1</v>
      </c>
      <c r="H183" s="567">
        <v>65</v>
      </c>
      <c r="I183" s="380"/>
      <c r="J183" s="383"/>
      <c r="K183" s="385"/>
      <c r="L183" s="423"/>
      <c r="M183" s="381"/>
      <c r="N183" s="711"/>
      <c r="O183" s="733"/>
      <c r="P183" s="734"/>
      <c r="Q183" s="412"/>
      <c r="R183" s="411"/>
      <c r="S183" s="397"/>
      <c r="T183" s="398"/>
      <c r="U183" s="330"/>
      <c r="V183" s="688">
        <f t="shared" si="12"/>
        <v>0</v>
      </c>
      <c r="W183" s="329"/>
      <c r="X183" s="329"/>
      <c r="Y183" s="329"/>
      <c r="Z183" s="329"/>
      <c r="AA183" s="329"/>
      <c r="AB183" s="329"/>
      <c r="AC183" s="329"/>
    </row>
    <row r="184" spans="1:29" s="333" customFormat="1" ht="16.5" customHeight="1" thickBot="1">
      <c r="A184" s="329"/>
      <c r="B184" s="330"/>
      <c r="C184" s="389" t="s">
        <v>488</v>
      </c>
      <c r="D184" s="417">
        <v>14.3</v>
      </c>
      <c r="E184" s="334" t="s">
        <v>497</v>
      </c>
      <c r="F184" s="334" t="s">
        <v>39</v>
      </c>
      <c r="G184" s="334">
        <v>1</v>
      </c>
      <c r="H184" s="568">
        <v>110</v>
      </c>
      <c r="I184" s="391"/>
      <c r="J184" s="394"/>
      <c r="K184" s="396"/>
      <c r="L184" s="425"/>
      <c r="M184" s="392"/>
      <c r="N184" s="712"/>
      <c r="O184" s="735"/>
      <c r="P184" s="736"/>
      <c r="Q184" s="412"/>
      <c r="R184" s="411"/>
      <c r="S184" s="397"/>
      <c r="T184" s="398"/>
      <c r="U184" s="330"/>
      <c r="V184" s="688">
        <f t="shared" si="12"/>
        <v>0</v>
      </c>
      <c r="W184" s="329"/>
      <c r="X184" s="329"/>
      <c r="Y184" s="329"/>
      <c r="Z184" s="329"/>
      <c r="AA184" s="329"/>
      <c r="AB184" s="329"/>
      <c r="AC184" s="329"/>
    </row>
    <row r="185" spans="1:29" s="333" customFormat="1" ht="16.5" customHeight="1" thickBot="1">
      <c r="A185" s="329"/>
      <c r="B185" s="330"/>
      <c r="C185" s="399" t="s">
        <v>489</v>
      </c>
      <c r="D185" s="338">
        <f>SUM(D178:D184)</f>
        <v>47.64</v>
      </c>
      <c r="E185" s="338" t="s">
        <v>498</v>
      </c>
      <c r="F185" s="338" t="s">
        <v>398</v>
      </c>
      <c r="G185" s="338">
        <f>SUM(G178:G184)</f>
        <v>11</v>
      </c>
      <c r="H185" s="569">
        <f>SUM(H178:H184)</f>
        <v>458.33333333333337</v>
      </c>
      <c r="I185" s="401"/>
      <c r="J185" s="404"/>
      <c r="K185" s="406"/>
      <c r="L185" s="427"/>
      <c r="M185" s="402"/>
      <c r="N185" s="713"/>
      <c r="O185" s="737"/>
      <c r="P185" s="738"/>
      <c r="Q185" s="412"/>
      <c r="R185" s="411"/>
      <c r="S185" s="407"/>
      <c r="T185" s="408"/>
      <c r="U185" s="330"/>
      <c r="V185" s="689">
        <f t="shared" si="12"/>
        <v>0</v>
      </c>
      <c r="W185" s="329"/>
      <c r="X185" s="329"/>
      <c r="Y185" s="329"/>
      <c r="Z185" s="329"/>
      <c r="AA185" s="329"/>
      <c r="AB185" s="329"/>
      <c r="AC185" s="329"/>
    </row>
    <row r="186" spans="1:29" s="329" customFormat="1" ht="16.5" customHeight="1" thickBot="1">
      <c r="B186" s="330"/>
      <c r="C186" s="345"/>
      <c r="D186" s="346"/>
      <c r="E186" s="336"/>
      <c r="F186" s="336"/>
      <c r="G186" s="336"/>
      <c r="H186" s="570"/>
      <c r="I186" s="411"/>
      <c r="J186" s="442"/>
      <c r="K186" s="442"/>
      <c r="L186" s="443"/>
      <c r="M186" s="442"/>
      <c r="N186" s="442"/>
      <c r="O186" s="739"/>
      <c r="P186" s="739"/>
      <c r="Q186" s="412"/>
      <c r="R186" s="411"/>
      <c r="S186" s="413"/>
      <c r="T186" s="412"/>
      <c r="U186" s="330"/>
      <c r="V186" s="690"/>
    </row>
    <row r="187" spans="1:29" s="333" customFormat="1" ht="16.5" customHeight="1">
      <c r="A187" s="329"/>
      <c r="B187" s="330"/>
      <c r="C187" s="365" t="s">
        <v>124</v>
      </c>
      <c r="D187" s="366">
        <v>3.22</v>
      </c>
      <c r="E187" s="348" t="s">
        <v>125</v>
      </c>
      <c r="F187" s="331" t="s">
        <v>43</v>
      </c>
      <c r="G187" s="331">
        <v>10</v>
      </c>
      <c r="H187" s="575">
        <v>61.666666666666671</v>
      </c>
      <c r="I187" s="367"/>
      <c r="J187" s="370"/>
      <c r="K187" s="372"/>
      <c r="L187" s="420"/>
      <c r="M187" s="368"/>
      <c r="N187" s="710"/>
      <c r="O187" s="731"/>
      <c r="P187" s="732"/>
      <c r="Q187" s="412"/>
      <c r="R187" s="411"/>
      <c r="S187" s="415"/>
      <c r="T187" s="416"/>
      <c r="U187" s="330"/>
      <c r="V187" s="687">
        <f t="shared" ref="V187:V195" si="13">SUM(I187:Q187,T187)*H187</f>
        <v>0</v>
      </c>
      <c r="W187" s="329"/>
      <c r="X187" s="329"/>
      <c r="Y187" s="329"/>
      <c r="Z187" s="329"/>
      <c r="AA187" s="329"/>
      <c r="AB187" s="329"/>
      <c r="AC187" s="329"/>
    </row>
    <row r="188" spans="1:29" s="333" customFormat="1" ht="16.5" customHeight="1">
      <c r="A188" s="329"/>
      <c r="B188" s="330"/>
      <c r="C188" s="378" t="s">
        <v>124</v>
      </c>
      <c r="D188" s="421">
        <v>4.22</v>
      </c>
      <c r="E188" s="349" t="s">
        <v>126</v>
      </c>
      <c r="F188" s="332" t="s">
        <v>7</v>
      </c>
      <c r="G188" s="332">
        <v>10</v>
      </c>
      <c r="H188" s="567">
        <v>75</v>
      </c>
      <c r="I188" s="380"/>
      <c r="J188" s="383"/>
      <c r="K188" s="385"/>
      <c r="L188" s="423"/>
      <c r="M188" s="381"/>
      <c r="N188" s="711"/>
      <c r="O188" s="733"/>
      <c r="P188" s="734"/>
      <c r="Q188" s="412"/>
      <c r="R188" s="411"/>
      <c r="S188" s="397"/>
      <c r="T188" s="398"/>
      <c r="U188" s="330"/>
      <c r="V188" s="688">
        <f t="shared" si="13"/>
        <v>0</v>
      </c>
      <c r="W188" s="329"/>
      <c r="X188" s="329"/>
      <c r="Y188" s="329"/>
      <c r="Z188" s="329"/>
      <c r="AA188" s="329"/>
      <c r="AB188" s="329"/>
      <c r="AC188" s="329"/>
    </row>
    <row r="189" spans="1:29" s="333" customFormat="1" ht="16.5" customHeight="1">
      <c r="A189" s="329"/>
      <c r="B189" s="330"/>
      <c r="C189" s="378" t="s">
        <v>124</v>
      </c>
      <c r="D189" s="456">
        <v>3.34</v>
      </c>
      <c r="E189" s="349" t="s">
        <v>127</v>
      </c>
      <c r="F189" s="332" t="s">
        <v>12</v>
      </c>
      <c r="G189" s="332">
        <v>5</v>
      </c>
      <c r="H189" s="576">
        <v>50</v>
      </c>
      <c r="I189" s="380"/>
      <c r="J189" s="383"/>
      <c r="K189" s="385"/>
      <c r="L189" s="423"/>
      <c r="M189" s="381"/>
      <c r="N189" s="711"/>
      <c r="O189" s="733"/>
      <c r="P189" s="734"/>
      <c r="Q189" s="412"/>
      <c r="R189" s="411"/>
      <c r="S189" s="397"/>
      <c r="T189" s="398"/>
      <c r="U189" s="330"/>
      <c r="V189" s="688">
        <f t="shared" si="13"/>
        <v>0</v>
      </c>
      <c r="W189" s="329"/>
      <c r="X189" s="329"/>
      <c r="Y189" s="329"/>
      <c r="Z189" s="329"/>
      <c r="AA189" s="329"/>
      <c r="AB189" s="329"/>
      <c r="AC189" s="329"/>
    </row>
    <row r="190" spans="1:29" s="333" customFormat="1" ht="16.5" customHeight="1">
      <c r="A190" s="329"/>
      <c r="B190" s="330"/>
      <c r="C190" s="378" t="s">
        <v>124</v>
      </c>
      <c r="D190" s="456">
        <v>5.46</v>
      </c>
      <c r="E190" s="349" t="s">
        <v>128</v>
      </c>
      <c r="F190" s="332" t="s">
        <v>9</v>
      </c>
      <c r="G190" s="332">
        <v>5</v>
      </c>
      <c r="H190" s="576">
        <v>93.333333333333343</v>
      </c>
      <c r="I190" s="380"/>
      <c r="J190" s="383"/>
      <c r="K190" s="385"/>
      <c r="L190" s="423"/>
      <c r="M190" s="381"/>
      <c r="N190" s="711"/>
      <c r="O190" s="733"/>
      <c r="P190" s="734"/>
      <c r="Q190" s="412"/>
      <c r="R190" s="411"/>
      <c r="S190" s="397"/>
      <c r="T190" s="398"/>
      <c r="U190" s="330"/>
      <c r="V190" s="688">
        <f t="shared" si="13"/>
        <v>0</v>
      </c>
      <c r="W190" s="329"/>
      <c r="X190" s="329"/>
      <c r="Y190" s="329"/>
      <c r="Z190" s="329"/>
      <c r="AA190" s="329"/>
      <c r="AB190" s="329"/>
      <c r="AC190" s="329"/>
    </row>
    <row r="191" spans="1:29" s="333" customFormat="1" ht="16.5" customHeight="1">
      <c r="A191" s="329"/>
      <c r="B191" s="330"/>
      <c r="C191" s="378" t="s">
        <v>124</v>
      </c>
      <c r="D191" s="456">
        <v>9.98</v>
      </c>
      <c r="E191" s="349" t="s">
        <v>129</v>
      </c>
      <c r="F191" s="332" t="s">
        <v>16</v>
      </c>
      <c r="G191" s="332">
        <v>5</v>
      </c>
      <c r="H191" s="576">
        <v>128.33333333333334</v>
      </c>
      <c r="I191" s="380"/>
      <c r="J191" s="383"/>
      <c r="K191" s="385"/>
      <c r="L191" s="423"/>
      <c r="M191" s="381"/>
      <c r="N191" s="711"/>
      <c r="O191" s="733"/>
      <c r="P191" s="734"/>
      <c r="Q191" s="412"/>
      <c r="R191" s="411"/>
      <c r="S191" s="397"/>
      <c r="T191" s="398"/>
      <c r="U191" s="330"/>
      <c r="V191" s="688">
        <f t="shared" si="13"/>
        <v>0</v>
      </c>
      <c r="W191" s="329"/>
      <c r="X191" s="329"/>
      <c r="Y191" s="329"/>
      <c r="Z191" s="329"/>
      <c r="AA191" s="329"/>
      <c r="AB191" s="329"/>
      <c r="AC191" s="329"/>
    </row>
    <row r="192" spans="1:29" s="333" customFormat="1" ht="16.5" customHeight="1">
      <c r="A192" s="329"/>
      <c r="B192" s="330"/>
      <c r="C192" s="378" t="s">
        <v>124</v>
      </c>
      <c r="D192" s="456">
        <v>3.37</v>
      </c>
      <c r="E192" s="349" t="s">
        <v>130</v>
      </c>
      <c r="F192" s="332" t="s">
        <v>25</v>
      </c>
      <c r="G192" s="332">
        <v>1</v>
      </c>
      <c r="H192" s="576">
        <v>38.333333333333336</v>
      </c>
      <c r="I192" s="380"/>
      <c r="J192" s="383"/>
      <c r="K192" s="385"/>
      <c r="L192" s="423"/>
      <c r="M192" s="381"/>
      <c r="N192" s="711"/>
      <c r="O192" s="733"/>
      <c r="P192" s="734"/>
      <c r="Q192" s="412"/>
      <c r="R192" s="411"/>
      <c r="S192" s="397"/>
      <c r="T192" s="398"/>
      <c r="U192" s="330"/>
      <c r="V192" s="688">
        <f t="shared" si="13"/>
        <v>0</v>
      </c>
      <c r="W192" s="329"/>
      <c r="X192" s="329"/>
      <c r="Y192" s="329"/>
      <c r="Z192" s="329"/>
      <c r="AA192" s="329"/>
      <c r="AB192" s="329"/>
      <c r="AC192" s="329"/>
    </row>
    <row r="193" spans="1:29" s="333" customFormat="1" ht="16.5" customHeight="1">
      <c r="A193" s="329"/>
      <c r="B193" s="330"/>
      <c r="C193" s="378" t="s">
        <v>124</v>
      </c>
      <c r="D193" s="456">
        <v>6.96</v>
      </c>
      <c r="E193" s="349" t="s">
        <v>131</v>
      </c>
      <c r="F193" s="332" t="s">
        <v>27</v>
      </c>
      <c r="G193" s="332">
        <v>1</v>
      </c>
      <c r="H193" s="576">
        <v>71.666666666666671</v>
      </c>
      <c r="I193" s="380"/>
      <c r="J193" s="383"/>
      <c r="K193" s="385"/>
      <c r="L193" s="423"/>
      <c r="M193" s="381"/>
      <c r="N193" s="711"/>
      <c r="O193" s="733"/>
      <c r="P193" s="734"/>
      <c r="Q193" s="412"/>
      <c r="R193" s="411"/>
      <c r="S193" s="397"/>
      <c r="T193" s="398"/>
      <c r="U193" s="330"/>
      <c r="V193" s="688">
        <f t="shared" si="13"/>
        <v>0</v>
      </c>
      <c r="W193" s="329"/>
      <c r="X193" s="329"/>
      <c r="Y193" s="329"/>
      <c r="Z193" s="329"/>
      <c r="AA193" s="329"/>
      <c r="AB193" s="329"/>
      <c r="AC193" s="329"/>
    </row>
    <row r="194" spans="1:29" s="333" customFormat="1" ht="16.5" customHeight="1" thickBot="1">
      <c r="A194" s="329"/>
      <c r="B194" s="330"/>
      <c r="C194" s="389" t="s">
        <v>124</v>
      </c>
      <c r="D194" s="457">
        <v>13.11</v>
      </c>
      <c r="E194" s="350" t="s">
        <v>132</v>
      </c>
      <c r="F194" s="334" t="s">
        <v>37</v>
      </c>
      <c r="G194" s="334">
        <v>1</v>
      </c>
      <c r="H194" s="577">
        <v>111.66666666666667</v>
      </c>
      <c r="I194" s="391"/>
      <c r="J194" s="394"/>
      <c r="K194" s="396"/>
      <c r="L194" s="425"/>
      <c r="M194" s="392"/>
      <c r="N194" s="712"/>
      <c r="O194" s="735"/>
      <c r="P194" s="736"/>
      <c r="Q194" s="412"/>
      <c r="R194" s="411"/>
      <c r="S194" s="397"/>
      <c r="T194" s="398"/>
      <c r="U194" s="330"/>
      <c r="V194" s="688">
        <f t="shared" si="13"/>
        <v>0</v>
      </c>
      <c r="W194" s="329"/>
      <c r="X194" s="329"/>
      <c r="Y194" s="329"/>
      <c r="Z194" s="329"/>
      <c r="AA194" s="329"/>
      <c r="AB194" s="329"/>
      <c r="AC194" s="329"/>
    </row>
    <row r="195" spans="1:29" s="333" customFormat="1" ht="16.5" customHeight="1" thickBot="1">
      <c r="A195" s="329"/>
      <c r="B195" s="330"/>
      <c r="C195" s="399" t="s">
        <v>351</v>
      </c>
      <c r="D195" s="351">
        <f>SUM(D187:D194)</f>
        <v>49.66</v>
      </c>
      <c r="E195" s="351" t="s">
        <v>414</v>
      </c>
      <c r="F195" s="351" t="s">
        <v>398</v>
      </c>
      <c r="G195" s="351">
        <f>SUM(G187:G194)</f>
        <v>38</v>
      </c>
      <c r="H195" s="578">
        <v>630</v>
      </c>
      <c r="I195" s="401"/>
      <c r="J195" s="404"/>
      <c r="K195" s="406"/>
      <c r="L195" s="427"/>
      <c r="M195" s="402"/>
      <c r="N195" s="713"/>
      <c r="O195" s="737"/>
      <c r="P195" s="738"/>
      <c r="Q195" s="412"/>
      <c r="R195" s="411"/>
      <c r="S195" s="407"/>
      <c r="T195" s="408"/>
      <c r="U195" s="330"/>
      <c r="V195" s="689">
        <f t="shared" si="13"/>
        <v>0</v>
      </c>
      <c r="W195" s="329"/>
      <c r="X195" s="329"/>
      <c r="Y195" s="329"/>
      <c r="Z195" s="329"/>
      <c r="AA195" s="329"/>
      <c r="AB195" s="329"/>
      <c r="AC195" s="329"/>
    </row>
    <row r="196" spans="1:29" s="333" customFormat="1" ht="16.5" customHeight="1" thickBot="1">
      <c r="A196" s="329"/>
      <c r="B196" s="330"/>
      <c r="C196" s="345"/>
      <c r="D196" s="458"/>
      <c r="E196" s="352"/>
      <c r="F196" s="336"/>
      <c r="G196" s="336"/>
      <c r="H196" s="579"/>
      <c r="I196" s="411"/>
      <c r="J196" s="442"/>
      <c r="K196" s="442"/>
      <c r="L196" s="443"/>
      <c r="M196" s="442"/>
      <c r="N196" s="442"/>
      <c r="O196" s="739"/>
      <c r="P196" s="739"/>
      <c r="Q196" s="412"/>
      <c r="R196" s="411"/>
      <c r="S196" s="413"/>
      <c r="T196" s="412"/>
      <c r="U196" s="330"/>
      <c r="V196" s="690"/>
      <c r="W196" s="329"/>
      <c r="X196" s="329"/>
      <c r="Y196" s="329"/>
      <c r="Z196" s="329"/>
      <c r="AA196" s="329"/>
      <c r="AB196" s="329"/>
      <c r="AC196" s="329"/>
    </row>
    <row r="197" spans="1:29" s="333" customFormat="1" ht="16.5" customHeight="1">
      <c r="A197" s="329"/>
      <c r="B197" s="330"/>
      <c r="C197" s="365" t="s">
        <v>133</v>
      </c>
      <c r="D197" s="459">
        <v>1.19</v>
      </c>
      <c r="E197" s="353" t="s">
        <v>134</v>
      </c>
      <c r="F197" s="366" t="s">
        <v>19</v>
      </c>
      <c r="G197" s="331">
        <v>10</v>
      </c>
      <c r="H197" s="580">
        <v>36.666666666666671</v>
      </c>
      <c r="I197" s="367"/>
      <c r="J197" s="370"/>
      <c r="K197" s="372"/>
      <c r="L197" s="420"/>
      <c r="M197" s="368"/>
      <c r="N197" s="710"/>
      <c r="O197" s="731"/>
      <c r="P197" s="732"/>
      <c r="Q197" s="412"/>
      <c r="R197" s="411"/>
      <c r="S197" s="415"/>
      <c r="T197" s="416"/>
      <c r="U197" s="330"/>
      <c r="V197" s="687">
        <f t="shared" ref="V197:V209" si="14">SUM(I197:Q197,T197)*H197</f>
        <v>0</v>
      </c>
      <c r="W197" s="329"/>
      <c r="X197" s="329"/>
      <c r="Y197" s="329"/>
      <c r="Z197" s="329"/>
      <c r="AA197" s="329"/>
      <c r="AB197" s="329"/>
      <c r="AC197" s="329"/>
    </row>
    <row r="198" spans="1:29" s="333" customFormat="1" ht="16.5" customHeight="1">
      <c r="A198" s="329"/>
      <c r="B198" s="330"/>
      <c r="C198" s="378" t="s">
        <v>133</v>
      </c>
      <c r="D198" s="460">
        <v>1.54</v>
      </c>
      <c r="E198" s="354" t="s">
        <v>135</v>
      </c>
      <c r="F198" s="421" t="s">
        <v>43</v>
      </c>
      <c r="G198" s="332">
        <v>5</v>
      </c>
      <c r="H198" s="581">
        <v>28.333333333333336</v>
      </c>
      <c r="I198" s="380"/>
      <c r="J198" s="383"/>
      <c r="K198" s="385"/>
      <c r="L198" s="423"/>
      <c r="M198" s="381"/>
      <c r="N198" s="711"/>
      <c r="O198" s="733"/>
      <c r="P198" s="734"/>
      <c r="Q198" s="412"/>
      <c r="R198" s="411"/>
      <c r="S198" s="397"/>
      <c r="T198" s="398"/>
      <c r="U198" s="330"/>
      <c r="V198" s="688">
        <f t="shared" si="14"/>
        <v>0</v>
      </c>
      <c r="W198" s="329"/>
      <c r="X198" s="329"/>
      <c r="Y198" s="329"/>
      <c r="Z198" s="329"/>
      <c r="AA198" s="329"/>
      <c r="AB198" s="329"/>
      <c r="AC198" s="329"/>
    </row>
    <row r="199" spans="1:29" s="333" customFormat="1" ht="16.5" customHeight="1">
      <c r="A199" s="329"/>
      <c r="B199" s="330"/>
      <c r="C199" s="378" t="s">
        <v>133</v>
      </c>
      <c r="D199" s="460">
        <v>3.26</v>
      </c>
      <c r="E199" s="354" t="s">
        <v>136</v>
      </c>
      <c r="F199" s="461" t="s">
        <v>7</v>
      </c>
      <c r="G199" s="332">
        <v>5</v>
      </c>
      <c r="H199" s="581">
        <v>48.333333333333336</v>
      </c>
      <c r="I199" s="380"/>
      <c r="J199" s="383"/>
      <c r="K199" s="385"/>
      <c r="L199" s="423"/>
      <c r="M199" s="381"/>
      <c r="N199" s="711"/>
      <c r="O199" s="733"/>
      <c r="P199" s="734"/>
      <c r="Q199" s="412"/>
      <c r="R199" s="411"/>
      <c r="S199" s="397"/>
      <c r="T199" s="398"/>
      <c r="U199" s="330"/>
      <c r="V199" s="688">
        <f t="shared" si="14"/>
        <v>0</v>
      </c>
      <c r="W199" s="329"/>
      <c r="X199" s="329"/>
      <c r="Y199" s="329"/>
      <c r="Z199" s="329"/>
      <c r="AA199" s="329"/>
      <c r="AB199" s="329"/>
      <c r="AC199" s="329"/>
    </row>
    <row r="200" spans="1:29" s="329" customFormat="1" ht="16.5" customHeight="1">
      <c r="B200" s="330"/>
      <c r="C200" s="378" t="s">
        <v>133</v>
      </c>
      <c r="D200" s="460">
        <v>5.22</v>
      </c>
      <c r="E200" s="354" t="s">
        <v>137</v>
      </c>
      <c r="F200" s="421" t="s">
        <v>8</v>
      </c>
      <c r="G200" s="332">
        <v>5</v>
      </c>
      <c r="H200" s="581">
        <v>95</v>
      </c>
      <c r="I200" s="380"/>
      <c r="J200" s="383"/>
      <c r="K200" s="385"/>
      <c r="L200" s="423"/>
      <c r="M200" s="381"/>
      <c r="N200" s="711"/>
      <c r="O200" s="733"/>
      <c r="P200" s="734"/>
      <c r="Q200" s="412"/>
      <c r="R200" s="411"/>
      <c r="S200" s="397"/>
      <c r="T200" s="398"/>
      <c r="U200" s="330"/>
      <c r="V200" s="688">
        <f t="shared" si="14"/>
        <v>0</v>
      </c>
    </row>
    <row r="201" spans="1:29" s="333" customFormat="1" ht="16.5" customHeight="1">
      <c r="A201" s="329"/>
      <c r="B201" s="330"/>
      <c r="C201" s="378" t="s">
        <v>133</v>
      </c>
      <c r="D201" s="460">
        <v>9.3000000000000007</v>
      </c>
      <c r="E201" s="354" t="s">
        <v>138</v>
      </c>
      <c r="F201" s="421" t="s">
        <v>9</v>
      </c>
      <c r="G201" s="332">
        <v>5</v>
      </c>
      <c r="H201" s="581">
        <v>126.66666666666667</v>
      </c>
      <c r="I201" s="380"/>
      <c r="J201" s="383"/>
      <c r="K201" s="385"/>
      <c r="L201" s="423"/>
      <c r="M201" s="381"/>
      <c r="N201" s="711"/>
      <c r="O201" s="733"/>
      <c r="P201" s="734"/>
      <c r="Q201" s="412"/>
      <c r="R201" s="411"/>
      <c r="S201" s="397"/>
      <c r="T201" s="398"/>
      <c r="U201" s="330"/>
      <c r="V201" s="688">
        <f t="shared" si="14"/>
        <v>0</v>
      </c>
      <c r="W201" s="329"/>
      <c r="X201" s="329"/>
      <c r="Y201" s="329"/>
      <c r="Z201" s="329"/>
      <c r="AA201" s="329"/>
      <c r="AB201" s="329"/>
      <c r="AC201" s="329"/>
    </row>
    <row r="202" spans="1:29" s="329" customFormat="1" ht="16.5" customHeight="1">
      <c r="B202" s="330"/>
      <c r="C202" s="378" t="s">
        <v>133</v>
      </c>
      <c r="D202" s="460">
        <v>16.760000000000002</v>
      </c>
      <c r="E202" s="354" t="s">
        <v>139</v>
      </c>
      <c r="F202" s="421" t="s">
        <v>16</v>
      </c>
      <c r="G202" s="332">
        <v>5</v>
      </c>
      <c r="H202" s="581">
        <v>208.33333333333334</v>
      </c>
      <c r="I202" s="380"/>
      <c r="J202" s="383"/>
      <c r="K202" s="385"/>
      <c r="L202" s="423"/>
      <c r="M202" s="381"/>
      <c r="N202" s="711"/>
      <c r="O202" s="733"/>
      <c r="P202" s="734"/>
      <c r="Q202" s="412"/>
      <c r="R202" s="411"/>
      <c r="S202" s="397"/>
      <c r="T202" s="398"/>
      <c r="U202" s="330"/>
      <c r="V202" s="688">
        <f t="shared" si="14"/>
        <v>0</v>
      </c>
    </row>
    <row r="203" spans="1:29" s="333" customFormat="1" ht="16.5" customHeight="1">
      <c r="A203" s="329"/>
      <c r="B203" s="604"/>
      <c r="C203" s="378" t="s">
        <v>133</v>
      </c>
      <c r="D203" s="460">
        <v>4.74</v>
      </c>
      <c r="E203" s="354" t="s">
        <v>140</v>
      </c>
      <c r="F203" s="421" t="s">
        <v>55</v>
      </c>
      <c r="G203" s="332">
        <v>1</v>
      </c>
      <c r="H203" s="581">
        <v>56.666666666666671</v>
      </c>
      <c r="I203" s="380"/>
      <c r="J203" s="383"/>
      <c r="K203" s="385"/>
      <c r="L203" s="423"/>
      <c r="M203" s="381"/>
      <c r="N203" s="711"/>
      <c r="O203" s="733"/>
      <c r="P203" s="734"/>
      <c r="Q203" s="412"/>
      <c r="R203" s="411"/>
      <c r="S203" s="397"/>
      <c r="T203" s="398"/>
      <c r="U203" s="330"/>
      <c r="V203" s="688">
        <f t="shared" si="14"/>
        <v>0</v>
      </c>
      <c r="W203" s="329"/>
      <c r="X203" s="329"/>
      <c r="Y203" s="329"/>
      <c r="Z203" s="329"/>
      <c r="AA203" s="329"/>
      <c r="AB203" s="329"/>
      <c r="AC203" s="329"/>
    </row>
    <row r="204" spans="1:29" s="333" customFormat="1" ht="16.5" customHeight="1">
      <c r="A204" s="329"/>
      <c r="B204" s="604"/>
      <c r="C204" s="378" t="s">
        <v>133</v>
      </c>
      <c r="D204" s="460">
        <v>6.02</v>
      </c>
      <c r="E204" s="354" t="s">
        <v>141</v>
      </c>
      <c r="F204" s="421" t="s">
        <v>25</v>
      </c>
      <c r="G204" s="332">
        <v>1</v>
      </c>
      <c r="H204" s="581">
        <v>65</v>
      </c>
      <c r="I204" s="380"/>
      <c r="J204" s="383"/>
      <c r="K204" s="385"/>
      <c r="L204" s="423"/>
      <c r="M204" s="381"/>
      <c r="N204" s="711"/>
      <c r="O204" s="733"/>
      <c r="P204" s="734"/>
      <c r="Q204" s="412"/>
      <c r="R204" s="411"/>
      <c r="S204" s="397"/>
      <c r="T204" s="398"/>
      <c r="U204" s="330"/>
      <c r="V204" s="688">
        <f t="shared" si="14"/>
        <v>0</v>
      </c>
      <c r="W204" s="329"/>
      <c r="X204" s="329"/>
      <c r="Y204" s="329"/>
      <c r="Z204" s="329"/>
      <c r="AA204" s="329"/>
      <c r="AB204" s="329"/>
      <c r="AC204" s="329"/>
    </row>
    <row r="205" spans="1:29" s="333" customFormat="1" ht="16.5" customHeight="1">
      <c r="A205" s="329"/>
      <c r="B205" s="604"/>
      <c r="C205" s="378" t="s">
        <v>133</v>
      </c>
      <c r="D205" s="460">
        <v>7.1</v>
      </c>
      <c r="E205" s="354" t="s">
        <v>142</v>
      </c>
      <c r="F205" s="421" t="s">
        <v>27</v>
      </c>
      <c r="G205" s="332">
        <v>1</v>
      </c>
      <c r="H205" s="581">
        <v>61.666666666666671</v>
      </c>
      <c r="I205" s="380"/>
      <c r="J205" s="383"/>
      <c r="K205" s="385"/>
      <c r="L205" s="423"/>
      <c r="M205" s="381"/>
      <c r="N205" s="711"/>
      <c r="O205" s="733"/>
      <c r="P205" s="734"/>
      <c r="Q205" s="412"/>
      <c r="R205" s="411"/>
      <c r="S205" s="397"/>
      <c r="T205" s="398"/>
      <c r="U205" s="330"/>
      <c r="V205" s="688">
        <f t="shared" si="14"/>
        <v>0</v>
      </c>
      <c r="W205" s="329"/>
      <c r="X205" s="329"/>
      <c r="Y205" s="329"/>
      <c r="Z205" s="329"/>
      <c r="AA205" s="329"/>
      <c r="AB205" s="329"/>
      <c r="AC205" s="329"/>
    </row>
    <row r="206" spans="1:29" s="333" customFormat="1" ht="16.5" customHeight="1">
      <c r="A206" s="329"/>
      <c r="B206" s="604"/>
      <c r="C206" s="378" t="s">
        <v>133</v>
      </c>
      <c r="D206" s="460">
        <v>6.22</v>
      </c>
      <c r="E206" s="354" t="s">
        <v>143</v>
      </c>
      <c r="F206" s="421" t="s">
        <v>144</v>
      </c>
      <c r="G206" s="332">
        <v>1</v>
      </c>
      <c r="H206" s="581">
        <v>70</v>
      </c>
      <c r="I206" s="380"/>
      <c r="J206" s="383"/>
      <c r="K206" s="385"/>
      <c r="L206" s="423"/>
      <c r="M206" s="381"/>
      <c r="N206" s="711"/>
      <c r="O206" s="733"/>
      <c r="P206" s="734"/>
      <c r="Q206" s="412"/>
      <c r="R206" s="411"/>
      <c r="S206" s="397"/>
      <c r="T206" s="398"/>
      <c r="U206" s="330"/>
      <c r="V206" s="688">
        <f t="shared" si="14"/>
        <v>0</v>
      </c>
      <c r="W206" s="329"/>
      <c r="X206" s="329"/>
      <c r="Y206" s="329"/>
      <c r="Z206" s="329"/>
      <c r="AA206" s="329"/>
      <c r="AB206" s="329"/>
      <c r="AC206" s="329"/>
    </row>
    <row r="207" spans="1:29" s="333" customFormat="1" ht="16.5" customHeight="1">
      <c r="A207" s="329"/>
      <c r="B207" s="604"/>
      <c r="C207" s="378" t="s">
        <v>133</v>
      </c>
      <c r="D207" s="460">
        <v>10.62</v>
      </c>
      <c r="E207" s="354" t="s">
        <v>145</v>
      </c>
      <c r="F207" s="421" t="s">
        <v>37</v>
      </c>
      <c r="G207" s="332">
        <v>1</v>
      </c>
      <c r="H207" s="581">
        <v>153.33333333333334</v>
      </c>
      <c r="I207" s="380"/>
      <c r="J207" s="383"/>
      <c r="K207" s="385"/>
      <c r="L207" s="423"/>
      <c r="M207" s="381"/>
      <c r="N207" s="711"/>
      <c r="O207" s="733"/>
      <c r="P207" s="734"/>
      <c r="Q207" s="412"/>
      <c r="R207" s="411"/>
      <c r="S207" s="397"/>
      <c r="T207" s="398"/>
      <c r="U207" s="330"/>
      <c r="V207" s="688">
        <f t="shared" si="14"/>
        <v>0</v>
      </c>
      <c r="W207" s="329"/>
      <c r="X207" s="329"/>
      <c r="Y207" s="329"/>
      <c r="Z207" s="329"/>
      <c r="AA207" s="329"/>
      <c r="AB207" s="329"/>
      <c r="AC207" s="329"/>
    </row>
    <row r="208" spans="1:29" s="333" customFormat="1" ht="16.5" customHeight="1" thickBot="1">
      <c r="A208" s="329"/>
      <c r="B208" s="604"/>
      <c r="C208" s="389" t="s">
        <v>133</v>
      </c>
      <c r="D208" s="462">
        <v>19.3</v>
      </c>
      <c r="E208" s="355" t="s">
        <v>146</v>
      </c>
      <c r="F208" s="417" t="s">
        <v>39</v>
      </c>
      <c r="G208" s="334">
        <v>1</v>
      </c>
      <c r="H208" s="582">
        <v>215</v>
      </c>
      <c r="I208" s="391"/>
      <c r="J208" s="394"/>
      <c r="K208" s="396"/>
      <c r="L208" s="425"/>
      <c r="M208" s="392"/>
      <c r="N208" s="712"/>
      <c r="O208" s="735"/>
      <c r="P208" s="736"/>
      <c r="Q208" s="412"/>
      <c r="R208" s="411"/>
      <c r="S208" s="397"/>
      <c r="T208" s="398"/>
      <c r="U208" s="330"/>
      <c r="V208" s="688">
        <f t="shared" si="14"/>
        <v>0</v>
      </c>
      <c r="W208" s="329"/>
      <c r="X208" s="329"/>
      <c r="Y208" s="329"/>
      <c r="Z208" s="329"/>
      <c r="AA208" s="329"/>
      <c r="AB208" s="329"/>
      <c r="AC208" s="329"/>
    </row>
    <row r="209" spans="1:29" s="333" customFormat="1" ht="16.5" customHeight="1" thickBot="1">
      <c r="A209" s="329"/>
      <c r="B209" s="604"/>
      <c r="C209" s="399" t="s">
        <v>352</v>
      </c>
      <c r="D209" s="356">
        <f>SUM(D197:D208)</f>
        <v>91.27</v>
      </c>
      <c r="E209" s="356" t="s">
        <v>415</v>
      </c>
      <c r="F209" s="356" t="s">
        <v>398</v>
      </c>
      <c r="G209" s="463">
        <f>SUM(G197:G208)</f>
        <v>41</v>
      </c>
      <c r="H209" s="583">
        <f>SUM(H197:H208)</f>
        <v>1165</v>
      </c>
      <c r="I209" s="401"/>
      <c r="J209" s="404"/>
      <c r="K209" s="406"/>
      <c r="L209" s="427"/>
      <c r="M209" s="402"/>
      <c r="N209" s="713"/>
      <c r="O209" s="737"/>
      <c r="P209" s="738"/>
      <c r="Q209" s="412"/>
      <c r="R209" s="411"/>
      <c r="S209" s="407"/>
      <c r="T209" s="408"/>
      <c r="U209" s="330"/>
      <c r="V209" s="689">
        <f t="shared" si="14"/>
        <v>0</v>
      </c>
      <c r="W209" s="329"/>
      <c r="X209" s="329"/>
      <c r="Y209" s="329"/>
      <c r="Z209" s="329"/>
      <c r="AA209" s="329"/>
      <c r="AB209" s="329"/>
      <c r="AC209" s="329"/>
    </row>
    <row r="210" spans="1:29" s="329" customFormat="1" ht="16.5" customHeight="1" thickBot="1">
      <c r="B210" s="330"/>
      <c r="C210" s="345"/>
      <c r="D210" s="464"/>
      <c r="E210" s="357"/>
      <c r="F210" s="346"/>
      <c r="G210" s="336"/>
      <c r="H210" s="584"/>
      <c r="I210" s="411"/>
      <c r="J210" s="442"/>
      <c r="K210" s="442"/>
      <c r="L210" s="443"/>
      <c r="M210" s="442"/>
      <c r="N210" s="442"/>
      <c r="O210" s="739"/>
      <c r="P210" s="739"/>
      <c r="Q210" s="412"/>
      <c r="R210" s="411"/>
      <c r="S210" s="413"/>
      <c r="T210" s="412"/>
      <c r="U210" s="330"/>
      <c r="V210" s="690"/>
    </row>
    <row r="211" spans="1:29" s="329" customFormat="1" ht="16.5" customHeight="1" thickBot="1">
      <c r="B211" s="330"/>
      <c r="C211" s="399" t="s">
        <v>147</v>
      </c>
      <c r="D211" s="338">
        <v>1.24</v>
      </c>
      <c r="E211" s="358" t="s">
        <v>148</v>
      </c>
      <c r="F211" s="337" t="s">
        <v>43</v>
      </c>
      <c r="G211" s="337">
        <v>10</v>
      </c>
      <c r="H211" s="572">
        <v>37</v>
      </c>
      <c r="I211" s="401"/>
      <c r="J211" s="404"/>
      <c r="K211" s="406"/>
      <c r="L211" s="427"/>
      <c r="M211" s="402"/>
      <c r="N211" s="713"/>
      <c r="O211" s="737"/>
      <c r="P211" s="738"/>
      <c r="Q211" s="412"/>
      <c r="R211" s="411"/>
      <c r="S211" s="407"/>
      <c r="T211" s="408"/>
      <c r="U211" s="330"/>
      <c r="V211" s="691">
        <f>SUM(I211:Q211,T211)*H211</f>
        <v>0</v>
      </c>
    </row>
    <row r="212" spans="1:29" s="329" customFormat="1" ht="16.5" customHeight="1">
      <c r="B212" s="330"/>
      <c r="C212" s="345"/>
      <c r="D212" s="346"/>
      <c r="E212" s="352"/>
      <c r="F212" s="336"/>
      <c r="G212" s="336"/>
      <c r="H212" s="570"/>
      <c r="I212" s="411"/>
      <c r="J212" s="411"/>
      <c r="K212" s="411"/>
      <c r="L212" s="373"/>
      <c r="M212" s="411"/>
      <c r="N212" s="411"/>
      <c r="O212" s="412"/>
      <c r="P212" s="412"/>
      <c r="Q212" s="412"/>
      <c r="R212" s="411"/>
      <c r="S212" s="413"/>
      <c r="T212" s="412"/>
      <c r="U212" s="330"/>
      <c r="V212" s="690"/>
    </row>
    <row r="213" spans="1:29" s="329" customFormat="1" ht="16.5" hidden="1" customHeight="1">
      <c r="B213" s="330"/>
      <c r="C213" s="517" t="s">
        <v>366</v>
      </c>
      <c r="D213" s="518">
        <v>3.07</v>
      </c>
      <c r="E213" s="519" t="s">
        <v>368</v>
      </c>
      <c r="F213" s="519" t="s">
        <v>7</v>
      </c>
      <c r="G213" s="519">
        <v>5</v>
      </c>
      <c r="H213" s="585">
        <v>0</v>
      </c>
      <c r="I213" s="520"/>
      <c r="J213" s="522"/>
      <c r="K213" s="523"/>
      <c r="L213" s="705"/>
      <c r="M213" s="521"/>
      <c r="N213" s="715"/>
      <c r="O213" s="742"/>
      <c r="P213" s="743"/>
      <c r="Q213" s="524"/>
      <c r="R213" s="524"/>
      <c r="S213" s="525"/>
      <c r="T213" s="526"/>
      <c r="U213" s="527"/>
      <c r="V213" s="692">
        <f t="shared" ref="V213:V219" si="15">SUM(I213:Q213,T213)*H213</f>
        <v>0</v>
      </c>
    </row>
    <row r="214" spans="1:29" s="329" customFormat="1" ht="16.5" hidden="1" customHeight="1">
      <c r="B214" s="330"/>
      <c r="C214" s="528" t="s">
        <v>366</v>
      </c>
      <c r="D214" s="529">
        <v>4.8600000000000003</v>
      </c>
      <c r="E214" s="530" t="s">
        <v>369</v>
      </c>
      <c r="F214" s="530" t="s">
        <v>12</v>
      </c>
      <c r="G214" s="530">
        <v>5</v>
      </c>
      <c r="H214" s="586">
        <v>0</v>
      </c>
      <c r="I214" s="531"/>
      <c r="J214" s="533"/>
      <c r="K214" s="534"/>
      <c r="L214" s="706"/>
      <c r="M214" s="532"/>
      <c r="N214" s="716"/>
      <c r="O214" s="744"/>
      <c r="P214" s="745"/>
      <c r="Q214" s="524"/>
      <c r="R214" s="524"/>
      <c r="S214" s="535"/>
      <c r="T214" s="536"/>
      <c r="U214" s="527"/>
      <c r="V214" s="693">
        <f t="shared" si="15"/>
        <v>0</v>
      </c>
    </row>
    <row r="215" spans="1:29" s="333" customFormat="1" ht="16.5" hidden="1" customHeight="1">
      <c r="A215" s="329"/>
      <c r="B215" s="330"/>
      <c r="C215" s="528" t="s">
        <v>366</v>
      </c>
      <c r="D215" s="529">
        <v>7.25</v>
      </c>
      <c r="E215" s="530" t="s">
        <v>370</v>
      </c>
      <c r="F215" s="530" t="s">
        <v>9</v>
      </c>
      <c r="G215" s="530">
        <v>5</v>
      </c>
      <c r="H215" s="586">
        <v>0</v>
      </c>
      <c r="I215" s="531"/>
      <c r="J215" s="533"/>
      <c r="K215" s="534"/>
      <c r="L215" s="706"/>
      <c r="M215" s="532"/>
      <c r="N215" s="716"/>
      <c r="O215" s="744"/>
      <c r="P215" s="745"/>
      <c r="Q215" s="524"/>
      <c r="R215" s="524"/>
      <c r="S215" s="535"/>
      <c r="T215" s="536"/>
      <c r="U215" s="527"/>
      <c r="V215" s="693">
        <f t="shared" si="15"/>
        <v>0</v>
      </c>
      <c r="W215" s="329"/>
      <c r="X215" s="329"/>
      <c r="Y215" s="329"/>
      <c r="Z215" s="329"/>
      <c r="AA215" s="329"/>
      <c r="AB215" s="329"/>
      <c r="AC215" s="329"/>
    </row>
    <row r="216" spans="1:29" s="333" customFormat="1" ht="16.5" hidden="1" customHeight="1">
      <c r="A216" s="329"/>
      <c r="B216" s="330"/>
      <c r="C216" s="528" t="s">
        <v>366</v>
      </c>
      <c r="D216" s="537">
        <v>6</v>
      </c>
      <c r="E216" s="530" t="s">
        <v>371</v>
      </c>
      <c r="F216" s="530" t="s">
        <v>25</v>
      </c>
      <c r="G216" s="530">
        <v>1</v>
      </c>
      <c r="H216" s="586">
        <v>0</v>
      </c>
      <c r="I216" s="531"/>
      <c r="J216" s="533"/>
      <c r="K216" s="534"/>
      <c r="L216" s="706"/>
      <c r="M216" s="532"/>
      <c r="N216" s="716"/>
      <c r="O216" s="744"/>
      <c r="P216" s="745"/>
      <c r="Q216" s="524"/>
      <c r="R216" s="524"/>
      <c r="S216" s="535"/>
      <c r="T216" s="536"/>
      <c r="U216" s="527"/>
      <c r="V216" s="693">
        <f t="shared" si="15"/>
        <v>0</v>
      </c>
      <c r="W216" s="329"/>
      <c r="X216" s="329"/>
      <c r="Y216" s="329"/>
      <c r="Z216" s="329"/>
      <c r="AA216" s="329"/>
      <c r="AB216" s="329"/>
      <c r="AC216" s="329"/>
    </row>
    <row r="217" spans="1:29" s="333" customFormat="1" ht="16.5" hidden="1" customHeight="1">
      <c r="A217" s="329"/>
      <c r="B217" s="330"/>
      <c r="C217" s="528" t="s">
        <v>366</v>
      </c>
      <c r="D217" s="537">
        <v>8.0399999999999991</v>
      </c>
      <c r="E217" s="530" t="s">
        <v>372</v>
      </c>
      <c r="F217" s="530" t="s">
        <v>27</v>
      </c>
      <c r="G217" s="530">
        <v>1</v>
      </c>
      <c r="H217" s="586">
        <v>0</v>
      </c>
      <c r="I217" s="531"/>
      <c r="J217" s="533"/>
      <c r="K217" s="534"/>
      <c r="L217" s="706"/>
      <c r="M217" s="532"/>
      <c r="N217" s="716"/>
      <c r="O217" s="744"/>
      <c r="P217" s="745"/>
      <c r="Q217" s="524"/>
      <c r="R217" s="524"/>
      <c r="S217" s="535"/>
      <c r="T217" s="536"/>
      <c r="U217" s="527"/>
      <c r="V217" s="693">
        <f t="shared" si="15"/>
        <v>0</v>
      </c>
      <c r="W217" s="329"/>
      <c r="X217" s="329"/>
      <c r="Y217" s="329"/>
      <c r="Z217" s="329"/>
      <c r="AA217" s="329"/>
      <c r="AB217" s="329"/>
      <c r="AC217" s="329"/>
    </row>
    <row r="218" spans="1:29" s="333" customFormat="1" ht="16.5" hidden="1" customHeight="1" thickBot="1">
      <c r="A218" s="329"/>
      <c r="B218" s="330"/>
      <c r="C218" s="538" t="s">
        <v>366</v>
      </c>
      <c r="D218" s="539">
        <v>19.899999999999999</v>
      </c>
      <c r="E218" s="540" t="s">
        <v>373</v>
      </c>
      <c r="F218" s="540" t="s">
        <v>13</v>
      </c>
      <c r="G218" s="540">
        <v>1</v>
      </c>
      <c r="H218" s="587">
        <v>0</v>
      </c>
      <c r="I218" s="541"/>
      <c r="J218" s="543"/>
      <c r="K218" s="544"/>
      <c r="L218" s="707"/>
      <c r="M218" s="542"/>
      <c r="N218" s="717"/>
      <c r="O218" s="746"/>
      <c r="P218" s="747"/>
      <c r="Q218" s="524"/>
      <c r="R218" s="524"/>
      <c r="S218" s="535"/>
      <c r="T218" s="536"/>
      <c r="U218" s="527"/>
      <c r="V218" s="693">
        <f t="shared" si="15"/>
        <v>0</v>
      </c>
      <c r="W218" s="329"/>
      <c r="X218" s="329"/>
      <c r="Y218" s="329"/>
      <c r="Z218" s="329"/>
      <c r="AA218" s="329"/>
      <c r="AB218" s="329"/>
      <c r="AC218" s="329"/>
    </row>
    <row r="219" spans="1:29" s="333" customFormat="1" ht="16.5" hidden="1" customHeight="1" thickBot="1">
      <c r="A219" s="329"/>
      <c r="B219" s="330"/>
      <c r="C219" s="545" t="s">
        <v>507</v>
      </c>
      <c r="D219" s="546">
        <f>SUM(D213:D218)</f>
        <v>49.12</v>
      </c>
      <c r="E219" s="546" t="s">
        <v>428</v>
      </c>
      <c r="F219" s="546" t="s">
        <v>398</v>
      </c>
      <c r="G219" s="546">
        <f>SUM(G213:G218)</f>
        <v>18</v>
      </c>
      <c r="H219" s="588">
        <f>SUM(H213:H218)</f>
        <v>0</v>
      </c>
      <c r="I219" s="547"/>
      <c r="J219" s="549"/>
      <c r="K219" s="550"/>
      <c r="L219" s="708"/>
      <c r="M219" s="548"/>
      <c r="N219" s="718"/>
      <c r="O219" s="748"/>
      <c r="P219" s="749"/>
      <c r="Q219" s="524"/>
      <c r="R219" s="524"/>
      <c r="S219" s="552"/>
      <c r="T219" s="551"/>
      <c r="U219" s="527"/>
      <c r="V219" s="694">
        <f t="shared" si="15"/>
        <v>0</v>
      </c>
      <c r="W219" s="329"/>
      <c r="X219" s="329"/>
      <c r="Y219" s="329"/>
      <c r="Z219" s="329"/>
      <c r="AA219" s="329"/>
      <c r="AB219" s="329"/>
      <c r="AC219" s="329"/>
    </row>
    <row r="220" spans="1:29" s="333" customFormat="1" ht="16.5" hidden="1" customHeight="1" thickBot="1">
      <c r="A220" s="329"/>
      <c r="B220" s="330"/>
      <c r="C220" s="345"/>
      <c r="D220" s="346"/>
      <c r="E220" s="352"/>
      <c r="F220" s="336"/>
      <c r="G220" s="336"/>
      <c r="H220" s="570"/>
      <c r="I220" s="411"/>
      <c r="J220" s="411"/>
      <c r="K220" s="411"/>
      <c r="L220" s="373"/>
      <c r="M220" s="411"/>
      <c r="N220" s="411"/>
      <c r="O220" s="412"/>
      <c r="P220" s="412"/>
      <c r="Q220" s="412"/>
      <c r="R220" s="411"/>
      <c r="S220" s="413"/>
      <c r="T220" s="412"/>
      <c r="U220" s="329"/>
      <c r="V220" s="690"/>
      <c r="W220" s="329"/>
      <c r="X220" s="329"/>
      <c r="Y220" s="329"/>
      <c r="Z220" s="329"/>
      <c r="AA220" s="329"/>
      <c r="AB220" s="329"/>
      <c r="AC220" s="329"/>
    </row>
    <row r="221" spans="1:29" s="333" customFormat="1" ht="16.5" hidden="1" customHeight="1">
      <c r="A221" s="329"/>
      <c r="B221" s="330"/>
      <c r="C221" s="517" t="s">
        <v>539</v>
      </c>
      <c r="D221" s="518">
        <v>2.3199999999999998</v>
      </c>
      <c r="E221" s="519" t="s">
        <v>540</v>
      </c>
      <c r="F221" s="519" t="s">
        <v>7</v>
      </c>
      <c r="G221" s="519">
        <v>5</v>
      </c>
      <c r="H221" s="585">
        <v>0</v>
      </c>
      <c r="I221" s="367"/>
      <c r="J221" s="370"/>
      <c r="K221" s="372"/>
      <c r="L221" s="420"/>
      <c r="M221" s="368"/>
      <c r="N221" s="710"/>
      <c r="O221" s="731"/>
      <c r="P221" s="732"/>
      <c r="Q221" s="412"/>
      <c r="R221" s="373"/>
      <c r="S221" s="374"/>
      <c r="T221" s="375"/>
      <c r="U221" s="376"/>
      <c r="V221" s="687">
        <f>SUM(I221:Q221,T221)*H221</f>
        <v>0</v>
      </c>
      <c r="W221" s="329"/>
      <c r="X221" s="329"/>
      <c r="Y221" s="329"/>
      <c r="Z221" s="329"/>
      <c r="AA221" s="329"/>
      <c r="AB221" s="329"/>
      <c r="AC221" s="329"/>
    </row>
    <row r="222" spans="1:29" s="329" customFormat="1" ht="16.5" hidden="1" customHeight="1" thickBot="1">
      <c r="B222" s="330"/>
      <c r="C222" s="538" t="s">
        <v>539</v>
      </c>
      <c r="D222" s="539">
        <v>3.59</v>
      </c>
      <c r="E222" s="540" t="s">
        <v>541</v>
      </c>
      <c r="F222" s="540" t="s">
        <v>12</v>
      </c>
      <c r="G222" s="540">
        <v>5</v>
      </c>
      <c r="H222" s="587">
        <v>0</v>
      </c>
      <c r="I222" s="391"/>
      <c r="J222" s="394"/>
      <c r="K222" s="396"/>
      <c r="L222" s="425"/>
      <c r="M222" s="392"/>
      <c r="N222" s="712"/>
      <c r="O222" s="735"/>
      <c r="P222" s="736"/>
      <c r="Q222" s="412"/>
      <c r="R222" s="373"/>
      <c r="S222" s="397"/>
      <c r="T222" s="398"/>
      <c r="U222" s="376"/>
      <c r="V222" s="688">
        <f>SUM(I222:Q222,T222)*H222</f>
        <v>0</v>
      </c>
    </row>
    <row r="223" spans="1:29" s="333" customFormat="1" ht="16.5" hidden="1" customHeight="1" thickBot="1">
      <c r="A223" s="329"/>
      <c r="B223" s="330"/>
      <c r="C223" s="545" t="s">
        <v>543</v>
      </c>
      <c r="D223" s="546">
        <f>SUM(D221:D222)</f>
        <v>5.91</v>
      </c>
      <c r="E223" s="546" t="s">
        <v>542</v>
      </c>
      <c r="F223" s="546" t="s">
        <v>398</v>
      </c>
      <c r="G223" s="546">
        <f>SUM(G221:G222)</f>
        <v>10</v>
      </c>
      <c r="H223" s="588">
        <f>SUM(H221:H222)</f>
        <v>0</v>
      </c>
      <c r="I223" s="401"/>
      <c r="J223" s="404"/>
      <c r="K223" s="406"/>
      <c r="L223" s="427"/>
      <c r="M223" s="402"/>
      <c r="N223" s="713"/>
      <c r="O223" s="737"/>
      <c r="P223" s="738"/>
      <c r="Q223" s="412"/>
      <c r="R223" s="373"/>
      <c r="S223" s="407"/>
      <c r="T223" s="408"/>
      <c r="U223" s="376"/>
      <c r="V223" s="689">
        <f>SUM(I223:Q223,T223)*H223</f>
        <v>0</v>
      </c>
      <c r="W223" s="329"/>
      <c r="X223" s="329"/>
      <c r="Y223" s="329"/>
      <c r="Z223" s="329"/>
      <c r="AA223" s="329"/>
      <c r="AB223" s="329"/>
      <c r="AC223" s="329"/>
    </row>
    <row r="224" spans="1:29" s="333" customFormat="1" ht="16.5" customHeight="1">
      <c r="A224" s="329"/>
      <c r="B224" s="330"/>
      <c r="C224" s="345"/>
      <c r="D224" s="346"/>
      <c r="E224" s="352"/>
      <c r="F224" s="336"/>
      <c r="G224" s="336"/>
      <c r="H224" s="570"/>
      <c r="I224" s="411"/>
      <c r="J224" s="411"/>
      <c r="K224" s="411"/>
      <c r="L224" s="373"/>
      <c r="M224" s="411"/>
      <c r="N224" s="411"/>
      <c r="O224" s="412"/>
      <c r="P224" s="412"/>
      <c r="Q224" s="412"/>
      <c r="R224" s="411"/>
      <c r="S224" s="413"/>
      <c r="T224" s="412"/>
      <c r="U224" s="329"/>
      <c r="V224" s="690"/>
      <c r="W224" s="329"/>
      <c r="X224" s="329"/>
      <c r="Y224" s="329"/>
      <c r="Z224" s="329"/>
      <c r="AA224" s="329"/>
      <c r="AB224" s="329"/>
      <c r="AC224" s="329"/>
    </row>
    <row r="225" spans="1:29" s="333" customFormat="1" ht="16.5" customHeight="1" thickBot="1">
      <c r="A225" s="329"/>
      <c r="B225" s="330"/>
      <c r="C225" s="440" t="s">
        <v>322</v>
      </c>
      <c r="D225" s="340"/>
      <c r="E225" s="346"/>
      <c r="F225" s="340"/>
      <c r="G225" s="340"/>
      <c r="H225" s="573"/>
      <c r="I225" s="411"/>
      <c r="J225" s="442"/>
      <c r="K225" s="442"/>
      <c r="L225" s="443"/>
      <c r="M225" s="442"/>
      <c r="N225" s="442"/>
      <c r="O225" s="739"/>
      <c r="P225" s="739"/>
      <c r="Q225" s="412"/>
      <c r="R225" s="411"/>
      <c r="S225" s="413"/>
      <c r="T225" s="412"/>
      <c r="U225" s="329"/>
      <c r="V225" s="690"/>
      <c r="W225" s="329"/>
      <c r="X225" s="329"/>
      <c r="Y225" s="329"/>
      <c r="Z225" s="329"/>
      <c r="AA225" s="329"/>
      <c r="AB225" s="329"/>
      <c r="AC225" s="329"/>
    </row>
    <row r="226" spans="1:29" s="333" customFormat="1" ht="16.5" customHeight="1">
      <c r="A226" s="329"/>
      <c r="B226" s="330"/>
      <c r="C226" s="365" t="s">
        <v>149</v>
      </c>
      <c r="D226" s="366">
        <v>1.1200000000000001</v>
      </c>
      <c r="E226" s="331" t="s">
        <v>235</v>
      </c>
      <c r="F226" s="331" t="s">
        <v>19</v>
      </c>
      <c r="G226" s="331">
        <v>10</v>
      </c>
      <c r="H226" s="566">
        <v>36.666666666666671</v>
      </c>
      <c r="I226" s="367"/>
      <c r="J226" s="370"/>
      <c r="K226" s="372"/>
      <c r="L226" s="420"/>
      <c r="M226" s="368"/>
      <c r="N226" s="710"/>
      <c r="O226" s="731"/>
      <c r="P226" s="732"/>
      <c r="Q226" s="412"/>
      <c r="R226" s="411"/>
      <c r="S226" s="415"/>
      <c r="T226" s="416"/>
      <c r="U226" s="329"/>
      <c r="V226" s="687">
        <f t="shared" ref="V226:V234" si="16">SUM(I226:Q226,T226)*H226</f>
        <v>0</v>
      </c>
      <c r="W226" s="329"/>
      <c r="X226" s="329"/>
      <c r="Y226" s="329"/>
      <c r="Z226" s="329"/>
      <c r="AA226" s="329"/>
      <c r="AB226" s="329"/>
      <c r="AC226" s="329"/>
    </row>
    <row r="227" spans="1:29" s="333" customFormat="1" ht="16.5" customHeight="1">
      <c r="A227" s="329"/>
      <c r="B227" s="330"/>
      <c r="C227" s="378" t="s">
        <v>149</v>
      </c>
      <c r="D227" s="421">
        <v>3.14</v>
      </c>
      <c r="E227" s="332" t="s">
        <v>236</v>
      </c>
      <c r="F227" s="332" t="s">
        <v>7</v>
      </c>
      <c r="G227" s="332">
        <v>5</v>
      </c>
      <c r="H227" s="567">
        <v>48.333333333333336</v>
      </c>
      <c r="I227" s="380"/>
      <c r="J227" s="383"/>
      <c r="K227" s="385"/>
      <c r="L227" s="423"/>
      <c r="M227" s="381"/>
      <c r="N227" s="711"/>
      <c r="O227" s="733"/>
      <c r="P227" s="734"/>
      <c r="Q227" s="412"/>
      <c r="R227" s="411"/>
      <c r="S227" s="397"/>
      <c r="T227" s="398"/>
      <c r="U227" s="329"/>
      <c r="V227" s="688">
        <f t="shared" si="16"/>
        <v>0</v>
      </c>
      <c r="W227" s="329"/>
      <c r="X227" s="329"/>
      <c r="Y227" s="329"/>
      <c r="Z227" s="329"/>
      <c r="AA227" s="329"/>
      <c r="AB227" s="329"/>
      <c r="AC227" s="329"/>
    </row>
    <row r="228" spans="1:29" s="333" customFormat="1" ht="16.5" customHeight="1">
      <c r="A228" s="329"/>
      <c r="B228" s="330"/>
      <c r="C228" s="378" t="s">
        <v>149</v>
      </c>
      <c r="D228" s="421">
        <v>3.64</v>
      </c>
      <c r="E228" s="332" t="s">
        <v>237</v>
      </c>
      <c r="F228" s="332" t="s">
        <v>12</v>
      </c>
      <c r="G228" s="332">
        <v>5</v>
      </c>
      <c r="H228" s="567">
        <v>80</v>
      </c>
      <c r="I228" s="380"/>
      <c r="J228" s="383"/>
      <c r="K228" s="385"/>
      <c r="L228" s="423"/>
      <c r="M228" s="381"/>
      <c r="N228" s="711"/>
      <c r="O228" s="733"/>
      <c r="P228" s="734"/>
      <c r="Q228" s="412"/>
      <c r="R228" s="411"/>
      <c r="S228" s="397"/>
      <c r="T228" s="398"/>
      <c r="U228" s="329"/>
      <c r="V228" s="688">
        <f t="shared" si="16"/>
        <v>0</v>
      </c>
      <c r="W228" s="329"/>
      <c r="X228" s="329"/>
      <c r="Y228" s="329"/>
      <c r="Z228" s="329"/>
      <c r="AA228" s="329"/>
      <c r="AB228" s="329"/>
      <c r="AC228" s="329"/>
    </row>
    <row r="229" spans="1:29" s="329" customFormat="1" ht="16.5" customHeight="1">
      <c r="B229" s="330"/>
      <c r="C229" s="378" t="s">
        <v>149</v>
      </c>
      <c r="D229" s="421">
        <v>7.72</v>
      </c>
      <c r="E229" s="332" t="s">
        <v>238</v>
      </c>
      <c r="F229" s="332" t="s">
        <v>9</v>
      </c>
      <c r="G229" s="332">
        <v>5</v>
      </c>
      <c r="H229" s="567">
        <v>131.66666666666669</v>
      </c>
      <c r="I229" s="380"/>
      <c r="J229" s="383"/>
      <c r="K229" s="385"/>
      <c r="L229" s="423"/>
      <c r="M229" s="381"/>
      <c r="N229" s="711"/>
      <c r="O229" s="733"/>
      <c r="P229" s="734"/>
      <c r="Q229" s="412"/>
      <c r="R229" s="411"/>
      <c r="S229" s="397"/>
      <c r="T229" s="398"/>
      <c r="V229" s="688">
        <f t="shared" si="16"/>
        <v>0</v>
      </c>
    </row>
    <row r="230" spans="1:29" s="333" customFormat="1" ht="16.5" customHeight="1">
      <c r="A230" s="329"/>
      <c r="B230" s="330"/>
      <c r="C230" s="378" t="s">
        <v>149</v>
      </c>
      <c r="D230" s="421">
        <v>16.739999999999998</v>
      </c>
      <c r="E230" s="332" t="s">
        <v>239</v>
      </c>
      <c r="F230" s="332" t="s">
        <v>16</v>
      </c>
      <c r="G230" s="332">
        <v>5</v>
      </c>
      <c r="H230" s="567">
        <v>263.33333333333337</v>
      </c>
      <c r="I230" s="380"/>
      <c r="J230" s="383"/>
      <c r="K230" s="385"/>
      <c r="L230" s="423"/>
      <c r="M230" s="381"/>
      <c r="N230" s="711"/>
      <c r="O230" s="733"/>
      <c r="P230" s="734"/>
      <c r="Q230" s="412"/>
      <c r="R230" s="411"/>
      <c r="S230" s="397"/>
      <c r="T230" s="398"/>
      <c r="U230" s="329"/>
      <c r="V230" s="688">
        <f t="shared" si="16"/>
        <v>0</v>
      </c>
      <c r="W230" s="329"/>
      <c r="X230" s="329"/>
      <c r="Y230" s="329"/>
      <c r="Z230" s="329"/>
      <c r="AA230" s="329"/>
      <c r="AB230" s="329"/>
      <c r="AC230" s="329"/>
    </row>
    <row r="231" spans="1:29" s="333" customFormat="1" ht="16.5" customHeight="1">
      <c r="A231" s="329"/>
      <c r="B231" s="330"/>
      <c r="C231" s="378" t="s">
        <v>149</v>
      </c>
      <c r="D231" s="421">
        <v>6.38</v>
      </c>
      <c r="E231" s="332" t="s">
        <v>240</v>
      </c>
      <c r="F231" s="332" t="s">
        <v>25</v>
      </c>
      <c r="G231" s="332">
        <v>1</v>
      </c>
      <c r="H231" s="567">
        <v>96.666666666666671</v>
      </c>
      <c r="I231" s="380"/>
      <c r="J231" s="383"/>
      <c r="K231" s="385"/>
      <c r="L231" s="423"/>
      <c r="M231" s="381"/>
      <c r="N231" s="711"/>
      <c r="O231" s="733"/>
      <c r="P231" s="734"/>
      <c r="Q231" s="412"/>
      <c r="R231" s="411"/>
      <c r="S231" s="397"/>
      <c r="T231" s="398"/>
      <c r="U231" s="329"/>
      <c r="V231" s="688">
        <f t="shared" si="16"/>
        <v>0</v>
      </c>
      <c r="W231" s="329"/>
      <c r="X231" s="329"/>
      <c r="Y231" s="329"/>
      <c r="Z231" s="329"/>
      <c r="AA231" s="329"/>
      <c r="AB231" s="329"/>
      <c r="AC231" s="329"/>
    </row>
    <row r="232" spans="1:29" s="333" customFormat="1" ht="16.5" customHeight="1">
      <c r="A232" s="329"/>
      <c r="B232" s="330"/>
      <c r="C232" s="378" t="s">
        <v>149</v>
      </c>
      <c r="D232" s="421">
        <v>10.86</v>
      </c>
      <c r="E232" s="332" t="s">
        <v>241</v>
      </c>
      <c r="F232" s="332" t="s">
        <v>27</v>
      </c>
      <c r="G232" s="332">
        <v>1</v>
      </c>
      <c r="H232" s="567">
        <v>110</v>
      </c>
      <c r="I232" s="380"/>
      <c r="J232" s="383"/>
      <c r="K232" s="385"/>
      <c r="L232" s="423"/>
      <c r="M232" s="381"/>
      <c r="N232" s="711"/>
      <c r="O232" s="733"/>
      <c r="P232" s="734"/>
      <c r="Q232" s="412"/>
      <c r="R232" s="411"/>
      <c r="S232" s="397"/>
      <c r="T232" s="398"/>
      <c r="U232" s="329"/>
      <c r="V232" s="688">
        <f t="shared" si="16"/>
        <v>0</v>
      </c>
      <c r="W232" s="329"/>
      <c r="X232" s="329"/>
      <c r="Y232" s="329"/>
      <c r="Z232" s="329"/>
      <c r="AA232" s="329"/>
      <c r="AB232" s="329"/>
      <c r="AC232" s="329"/>
    </row>
    <row r="233" spans="1:29" s="333" customFormat="1" ht="16.5" customHeight="1" thickBot="1">
      <c r="A233" s="329"/>
      <c r="B233" s="330"/>
      <c r="C233" s="389" t="s">
        <v>149</v>
      </c>
      <c r="D233" s="390">
        <v>18.399999999999999</v>
      </c>
      <c r="E233" s="334" t="s">
        <v>242</v>
      </c>
      <c r="F233" s="334" t="s">
        <v>37</v>
      </c>
      <c r="G233" s="334">
        <v>1</v>
      </c>
      <c r="H233" s="568">
        <v>181.66666666666669</v>
      </c>
      <c r="I233" s="391"/>
      <c r="J233" s="394"/>
      <c r="K233" s="396"/>
      <c r="L233" s="425"/>
      <c r="M233" s="392"/>
      <c r="N233" s="712"/>
      <c r="O233" s="735"/>
      <c r="P233" s="736"/>
      <c r="Q233" s="412"/>
      <c r="R233" s="411"/>
      <c r="S233" s="397"/>
      <c r="T233" s="398"/>
      <c r="U233" s="330"/>
      <c r="V233" s="688">
        <f t="shared" si="16"/>
        <v>0</v>
      </c>
      <c r="W233" s="329"/>
      <c r="X233" s="329"/>
      <c r="Y233" s="329"/>
      <c r="Z233" s="329"/>
      <c r="AA233" s="329"/>
      <c r="AB233" s="329"/>
      <c r="AC233" s="329"/>
    </row>
    <row r="234" spans="1:29" s="329" customFormat="1" ht="16.5" customHeight="1" thickBot="1">
      <c r="B234" s="330"/>
      <c r="C234" s="399" t="s">
        <v>335</v>
      </c>
      <c r="D234" s="335">
        <f>SUM(D226:D233)</f>
        <v>68</v>
      </c>
      <c r="E234" s="335" t="s">
        <v>416</v>
      </c>
      <c r="F234" s="335" t="s">
        <v>398</v>
      </c>
      <c r="G234" s="400">
        <f>SUM(G226:G233)</f>
        <v>33</v>
      </c>
      <c r="H234" s="569">
        <f>SUM(H226:H233)</f>
        <v>948.33333333333326</v>
      </c>
      <c r="I234" s="401"/>
      <c r="J234" s="404"/>
      <c r="K234" s="406"/>
      <c r="L234" s="427"/>
      <c r="M234" s="402"/>
      <c r="N234" s="713"/>
      <c r="O234" s="737"/>
      <c r="P234" s="738"/>
      <c r="Q234" s="412"/>
      <c r="R234" s="411"/>
      <c r="S234" s="407"/>
      <c r="T234" s="408"/>
      <c r="U234" s="330"/>
      <c r="V234" s="689">
        <f t="shared" si="16"/>
        <v>0</v>
      </c>
    </row>
    <row r="235" spans="1:29" s="333" customFormat="1" ht="16.5" customHeight="1" thickBot="1">
      <c r="A235" s="329"/>
      <c r="B235" s="330"/>
      <c r="C235" s="345"/>
      <c r="D235" s="410"/>
      <c r="E235" s="336"/>
      <c r="F235" s="336"/>
      <c r="G235" s="336"/>
      <c r="H235" s="570"/>
      <c r="I235" s="411"/>
      <c r="J235" s="442"/>
      <c r="K235" s="442"/>
      <c r="L235" s="443"/>
      <c r="M235" s="442"/>
      <c r="N235" s="442"/>
      <c r="O235" s="739"/>
      <c r="P235" s="739"/>
      <c r="Q235" s="412"/>
      <c r="R235" s="411"/>
      <c r="S235" s="413"/>
      <c r="T235" s="412"/>
      <c r="U235" s="330"/>
      <c r="V235" s="690"/>
      <c r="W235" s="329"/>
      <c r="X235" s="329"/>
      <c r="Y235" s="329"/>
      <c r="Z235" s="329"/>
      <c r="AA235" s="329"/>
      <c r="AB235" s="329"/>
      <c r="AC235" s="329"/>
    </row>
    <row r="236" spans="1:29" s="333" customFormat="1" ht="16.5" customHeight="1">
      <c r="A236" s="329"/>
      <c r="B236" s="330"/>
      <c r="C236" s="365" t="s">
        <v>150</v>
      </c>
      <c r="D236" s="366">
        <v>0.72</v>
      </c>
      <c r="E236" s="331" t="s">
        <v>243</v>
      </c>
      <c r="F236" s="331" t="s">
        <v>19</v>
      </c>
      <c r="G236" s="331">
        <v>10</v>
      </c>
      <c r="H236" s="566">
        <v>31.666666666666668</v>
      </c>
      <c r="I236" s="367"/>
      <c r="J236" s="370"/>
      <c r="K236" s="372"/>
      <c r="L236" s="420"/>
      <c r="M236" s="368"/>
      <c r="N236" s="710"/>
      <c r="O236" s="731"/>
      <c r="P236" s="732"/>
      <c r="Q236" s="412"/>
      <c r="R236" s="411"/>
      <c r="S236" s="374"/>
      <c r="T236" s="375"/>
      <c r="U236" s="330"/>
      <c r="V236" s="687">
        <f t="shared" ref="V236:V241" si="17">SUM(I236:Q236,T236)*H236</f>
        <v>0</v>
      </c>
      <c r="W236" s="329"/>
      <c r="X236" s="329"/>
      <c r="Y236" s="329"/>
      <c r="Z236" s="329"/>
      <c r="AA236" s="329"/>
      <c r="AB236" s="329"/>
      <c r="AC236" s="329"/>
    </row>
    <row r="237" spans="1:29" s="333" customFormat="1" ht="16.5" customHeight="1">
      <c r="A237" s="329"/>
      <c r="B237" s="330"/>
      <c r="C237" s="378" t="s">
        <v>150</v>
      </c>
      <c r="D237" s="421">
        <v>3.74</v>
      </c>
      <c r="E237" s="332" t="s">
        <v>244</v>
      </c>
      <c r="F237" s="332" t="s">
        <v>7</v>
      </c>
      <c r="G237" s="332">
        <v>5</v>
      </c>
      <c r="H237" s="567">
        <v>70</v>
      </c>
      <c r="I237" s="380"/>
      <c r="J237" s="383"/>
      <c r="K237" s="385"/>
      <c r="L237" s="423"/>
      <c r="M237" s="381"/>
      <c r="N237" s="711"/>
      <c r="O237" s="733"/>
      <c r="P237" s="734"/>
      <c r="Q237" s="412"/>
      <c r="R237" s="411"/>
      <c r="S237" s="386"/>
      <c r="T237" s="387"/>
      <c r="U237" s="330"/>
      <c r="V237" s="688">
        <f t="shared" si="17"/>
        <v>0</v>
      </c>
      <c r="W237" s="329"/>
      <c r="X237" s="329"/>
      <c r="Y237" s="329"/>
      <c r="Z237" s="329"/>
      <c r="AA237" s="329"/>
      <c r="AB237" s="329"/>
      <c r="AC237" s="329"/>
    </row>
    <row r="238" spans="1:29" s="333" customFormat="1" ht="16.5" customHeight="1">
      <c r="A238" s="329"/>
      <c r="B238" s="330"/>
      <c r="C238" s="378" t="s">
        <v>150</v>
      </c>
      <c r="D238" s="421">
        <v>4.4800000000000004</v>
      </c>
      <c r="E238" s="332" t="s">
        <v>245</v>
      </c>
      <c r="F238" s="332" t="s">
        <v>12</v>
      </c>
      <c r="G238" s="332">
        <v>5</v>
      </c>
      <c r="H238" s="567">
        <v>96.666666666666671</v>
      </c>
      <c r="I238" s="380"/>
      <c r="J238" s="383"/>
      <c r="K238" s="385"/>
      <c r="L238" s="423"/>
      <c r="M238" s="381"/>
      <c r="N238" s="711"/>
      <c r="O238" s="733"/>
      <c r="P238" s="734"/>
      <c r="Q238" s="412"/>
      <c r="R238" s="411"/>
      <c r="S238" s="386"/>
      <c r="T238" s="387"/>
      <c r="U238" s="330"/>
      <c r="V238" s="688">
        <f t="shared" si="17"/>
        <v>0</v>
      </c>
      <c r="W238" s="329"/>
      <c r="X238" s="329"/>
      <c r="Y238" s="329"/>
      <c r="Z238" s="329"/>
      <c r="AA238" s="329"/>
      <c r="AB238" s="329"/>
      <c r="AC238" s="329"/>
    </row>
    <row r="239" spans="1:29" s="333" customFormat="1" ht="16.5" customHeight="1">
      <c r="A239" s="329"/>
      <c r="B239" s="330"/>
      <c r="C239" s="378" t="s">
        <v>150</v>
      </c>
      <c r="D239" s="421">
        <v>8.74</v>
      </c>
      <c r="E239" s="332" t="s">
        <v>246</v>
      </c>
      <c r="F239" s="332" t="s">
        <v>9</v>
      </c>
      <c r="G239" s="332">
        <v>5</v>
      </c>
      <c r="H239" s="567">
        <v>163.33333333333334</v>
      </c>
      <c r="I239" s="380"/>
      <c r="J239" s="383"/>
      <c r="K239" s="385"/>
      <c r="L239" s="423"/>
      <c r="M239" s="381"/>
      <c r="N239" s="711"/>
      <c r="O239" s="733"/>
      <c r="P239" s="734"/>
      <c r="Q239" s="412"/>
      <c r="R239" s="411"/>
      <c r="S239" s="386"/>
      <c r="T239" s="387"/>
      <c r="U239" s="330"/>
      <c r="V239" s="688">
        <f t="shared" si="17"/>
        <v>0</v>
      </c>
      <c r="W239" s="329"/>
      <c r="X239" s="329"/>
      <c r="Y239" s="329"/>
      <c r="Z239" s="329"/>
      <c r="AA239" s="329"/>
      <c r="AB239" s="329"/>
      <c r="AC239" s="329"/>
    </row>
    <row r="240" spans="1:29" s="333" customFormat="1" ht="16.5" customHeight="1" thickBot="1">
      <c r="A240" s="329"/>
      <c r="B240" s="330"/>
      <c r="C240" s="389" t="s">
        <v>150</v>
      </c>
      <c r="D240" s="417">
        <v>7.32</v>
      </c>
      <c r="E240" s="334" t="s">
        <v>247</v>
      </c>
      <c r="F240" s="334" t="s">
        <v>16</v>
      </c>
      <c r="G240" s="334">
        <v>2</v>
      </c>
      <c r="H240" s="568">
        <v>93.333333333333343</v>
      </c>
      <c r="I240" s="391"/>
      <c r="J240" s="394"/>
      <c r="K240" s="396"/>
      <c r="L240" s="425"/>
      <c r="M240" s="392"/>
      <c r="N240" s="712"/>
      <c r="O240" s="735"/>
      <c r="P240" s="736"/>
      <c r="Q240" s="412"/>
      <c r="R240" s="411"/>
      <c r="S240" s="397"/>
      <c r="T240" s="398"/>
      <c r="U240" s="330"/>
      <c r="V240" s="688">
        <f t="shared" si="17"/>
        <v>0</v>
      </c>
      <c r="W240" s="329"/>
      <c r="X240" s="329"/>
      <c r="Y240" s="329"/>
      <c r="Z240" s="329"/>
      <c r="AA240" s="329"/>
      <c r="AB240" s="329"/>
      <c r="AC240" s="329"/>
    </row>
    <row r="241" spans="1:29" s="333" customFormat="1" ht="16.5" customHeight="1" thickBot="1">
      <c r="A241" s="329"/>
      <c r="B241" s="330"/>
      <c r="C241" s="399" t="s">
        <v>336</v>
      </c>
      <c r="D241" s="338">
        <f>SUM(D236:D240)</f>
        <v>25</v>
      </c>
      <c r="E241" s="338" t="s">
        <v>417</v>
      </c>
      <c r="F241" s="338" t="s">
        <v>398</v>
      </c>
      <c r="G241" s="338">
        <f>SUM(G236:G240)</f>
        <v>27</v>
      </c>
      <c r="H241" s="569">
        <f>SUM(H236:H240)</f>
        <v>455</v>
      </c>
      <c r="I241" s="401"/>
      <c r="J241" s="404"/>
      <c r="K241" s="406"/>
      <c r="L241" s="427"/>
      <c r="M241" s="402"/>
      <c r="N241" s="713"/>
      <c r="O241" s="737"/>
      <c r="P241" s="738"/>
      <c r="Q241" s="412"/>
      <c r="R241" s="411"/>
      <c r="S241" s="407"/>
      <c r="T241" s="408"/>
      <c r="U241" s="330"/>
      <c r="V241" s="689">
        <f t="shared" si="17"/>
        <v>0</v>
      </c>
      <c r="W241" s="329"/>
      <c r="X241" s="329"/>
      <c r="Y241" s="329"/>
      <c r="Z241" s="329"/>
      <c r="AA241" s="329"/>
      <c r="AB241" s="329"/>
      <c r="AC241" s="329"/>
    </row>
    <row r="242" spans="1:29" s="333" customFormat="1" ht="16.5" customHeight="1" thickBot="1">
      <c r="A242" s="329"/>
      <c r="B242" s="330"/>
      <c r="C242" s="345"/>
      <c r="D242" s="346"/>
      <c r="E242" s="336"/>
      <c r="F242" s="336"/>
      <c r="G242" s="336"/>
      <c r="H242" s="570"/>
      <c r="I242" s="411"/>
      <c r="J242" s="442"/>
      <c r="K242" s="442"/>
      <c r="L242" s="443"/>
      <c r="M242" s="442"/>
      <c r="N242" s="442"/>
      <c r="O242" s="739"/>
      <c r="P242" s="739"/>
      <c r="Q242" s="412"/>
      <c r="R242" s="411"/>
      <c r="S242" s="413"/>
      <c r="T242" s="412"/>
      <c r="U242" s="330"/>
      <c r="V242" s="690"/>
      <c r="W242" s="329"/>
      <c r="X242" s="329"/>
      <c r="Y242" s="329"/>
      <c r="Z242" s="329"/>
      <c r="AA242" s="329"/>
      <c r="AB242" s="329"/>
      <c r="AC242" s="329"/>
    </row>
    <row r="243" spans="1:29" s="333" customFormat="1" ht="16.5" customHeight="1">
      <c r="A243" s="329"/>
      <c r="B243" s="330"/>
      <c r="C243" s="365" t="s">
        <v>151</v>
      </c>
      <c r="D243" s="418">
        <v>15</v>
      </c>
      <c r="E243" s="331" t="s">
        <v>152</v>
      </c>
      <c r="F243" s="331" t="s">
        <v>16</v>
      </c>
      <c r="G243" s="331">
        <v>5</v>
      </c>
      <c r="H243" s="566">
        <v>180</v>
      </c>
      <c r="I243" s="367"/>
      <c r="J243" s="370"/>
      <c r="K243" s="372"/>
      <c r="L243" s="420"/>
      <c r="M243" s="368"/>
      <c r="N243" s="710"/>
      <c r="O243" s="731"/>
      <c r="P243" s="732"/>
      <c r="Q243" s="412"/>
      <c r="R243" s="411"/>
      <c r="S243" s="415"/>
      <c r="T243" s="416"/>
      <c r="U243" s="330"/>
      <c r="V243" s="687">
        <f>SUM(I243:Q243,T243)*H243</f>
        <v>0</v>
      </c>
      <c r="W243" s="329"/>
      <c r="X243" s="329"/>
      <c r="Y243" s="329"/>
      <c r="Z243" s="329"/>
      <c r="AA243" s="329"/>
      <c r="AB243" s="329"/>
      <c r="AC243" s="329"/>
    </row>
    <row r="244" spans="1:29" s="329" customFormat="1" ht="16.5" customHeight="1">
      <c r="B244" s="330"/>
      <c r="C244" s="378" t="s">
        <v>151</v>
      </c>
      <c r="D244" s="421">
        <v>4.4800000000000004</v>
      </c>
      <c r="E244" s="332" t="s">
        <v>153</v>
      </c>
      <c r="F244" s="332" t="s">
        <v>25</v>
      </c>
      <c r="G244" s="332">
        <v>1</v>
      </c>
      <c r="H244" s="567">
        <v>51.666666666666671</v>
      </c>
      <c r="I244" s="380"/>
      <c r="J244" s="383"/>
      <c r="K244" s="385"/>
      <c r="L244" s="423"/>
      <c r="M244" s="381"/>
      <c r="N244" s="711"/>
      <c r="O244" s="733"/>
      <c r="P244" s="734"/>
      <c r="Q244" s="412"/>
      <c r="R244" s="411"/>
      <c r="S244" s="397"/>
      <c r="T244" s="398"/>
      <c r="U244" s="330"/>
      <c r="V244" s="688">
        <f>SUM(I244:Q244,T244)*H244</f>
        <v>0</v>
      </c>
    </row>
    <row r="245" spans="1:29" s="333" customFormat="1" ht="16.5" customHeight="1" thickBot="1">
      <c r="A245" s="329"/>
      <c r="B245" s="330"/>
      <c r="C245" s="389" t="s">
        <v>151</v>
      </c>
      <c r="D245" s="417">
        <v>8.42</v>
      </c>
      <c r="E245" s="334" t="s">
        <v>154</v>
      </c>
      <c r="F245" s="334" t="s">
        <v>27</v>
      </c>
      <c r="G245" s="334">
        <v>1</v>
      </c>
      <c r="H245" s="568">
        <v>76.666666666666671</v>
      </c>
      <c r="I245" s="391"/>
      <c r="J245" s="394"/>
      <c r="K245" s="396"/>
      <c r="L245" s="425"/>
      <c r="M245" s="392"/>
      <c r="N245" s="712"/>
      <c r="O245" s="735"/>
      <c r="P245" s="736"/>
      <c r="Q245" s="412"/>
      <c r="R245" s="411"/>
      <c r="S245" s="397"/>
      <c r="T245" s="398"/>
      <c r="U245" s="330"/>
      <c r="V245" s="688">
        <f>SUM(I245:Q245,T245)*H245</f>
        <v>0</v>
      </c>
      <c r="W245" s="329"/>
      <c r="X245" s="329"/>
      <c r="Y245" s="329"/>
      <c r="Z245" s="329"/>
      <c r="AA245" s="329"/>
      <c r="AB245" s="329"/>
      <c r="AC245" s="329"/>
    </row>
    <row r="246" spans="1:29" s="333" customFormat="1" ht="16.5" customHeight="1" thickBot="1">
      <c r="A246" s="329"/>
      <c r="B246" s="330"/>
      <c r="C246" s="399" t="s">
        <v>337</v>
      </c>
      <c r="D246" s="335">
        <f>SUM(D243:D245)</f>
        <v>27.9</v>
      </c>
      <c r="E246" s="335" t="s">
        <v>418</v>
      </c>
      <c r="F246" s="335" t="s">
        <v>398</v>
      </c>
      <c r="G246" s="400">
        <f>SUM(G243:G245)</f>
        <v>7</v>
      </c>
      <c r="H246" s="569">
        <f>SUM(H243:H245)</f>
        <v>308.33333333333337</v>
      </c>
      <c r="I246" s="401"/>
      <c r="J246" s="404"/>
      <c r="K246" s="406"/>
      <c r="L246" s="427"/>
      <c r="M246" s="402"/>
      <c r="N246" s="713"/>
      <c r="O246" s="737"/>
      <c r="P246" s="738"/>
      <c r="Q246" s="412"/>
      <c r="R246" s="411"/>
      <c r="S246" s="407"/>
      <c r="T246" s="408"/>
      <c r="U246" s="330"/>
      <c r="V246" s="689">
        <f>SUM(I246:Q246,T246)*H246</f>
        <v>0</v>
      </c>
      <c r="W246" s="329"/>
      <c r="X246" s="329"/>
      <c r="Y246" s="329"/>
      <c r="Z246" s="329"/>
      <c r="AA246" s="329"/>
      <c r="AB246" s="329"/>
      <c r="AC246" s="329"/>
    </row>
    <row r="247" spans="1:29" s="333" customFormat="1" ht="16.5" customHeight="1" thickBot="1">
      <c r="A247" s="329"/>
      <c r="B247" s="330"/>
      <c r="C247" s="345"/>
      <c r="D247" s="346"/>
      <c r="E247" s="336"/>
      <c r="F247" s="336"/>
      <c r="G247" s="336"/>
      <c r="H247" s="570"/>
      <c r="I247" s="411"/>
      <c r="J247" s="442"/>
      <c r="K247" s="442"/>
      <c r="L247" s="443"/>
      <c r="M247" s="442"/>
      <c r="N247" s="442"/>
      <c r="O247" s="739"/>
      <c r="P247" s="739"/>
      <c r="Q247" s="412"/>
      <c r="R247" s="411"/>
      <c r="S247" s="413"/>
      <c r="T247" s="412"/>
      <c r="U247" s="330"/>
      <c r="V247" s="690"/>
      <c r="W247" s="329"/>
      <c r="X247" s="329"/>
      <c r="Y247" s="329"/>
      <c r="Z247" s="329"/>
      <c r="AA247" s="329"/>
      <c r="AB247" s="329"/>
      <c r="AC247" s="329"/>
    </row>
    <row r="248" spans="1:29" s="333" customFormat="1" ht="16.5" customHeight="1">
      <c r="A248" s="329"/>
      <c r="B248" s="330"/>
      <c r="C248" s="365" t="s">
        <v>155</v>
      </c>
      <c r="D248" s="366">
        <v>1.26</v>
      </c>
      <c r="E248" s="331" t="s">
        <v>156</v>
      </c>
      <c r="F248" s="331" t="s">
        <v>19</v>
      </c>
      <c r="G248" s="331">
        <v>10</v>
      </c>
      <c r="H248" s="566">
        <v>38.333333333333336</v>
      </c>
      <c r="I248" s="367"/>
      <c r="J248" s="370"/>
      <c r="K248" s="372"/>
      <c r="L248" s="420"/>
      <c r="M248" s="368"/>
      <c r="N248" s="710"/>
      <c r="O248" s="731"/>
      <c r="P248" s="732"/>
      <c r="Q248" s="412"/>
      <c r="R248" s="411"/>
      <c r="S248" s="415"/>
      <c r="T248" s="416"/>
      <c r="U248" s="330"/>
      <c r="V248" s="687">
        <f t="shared" ref="V248:V256" si="18">SUM(I248:Q248,T248)*H248</f>
        <v>0</v>
      </c>
      <c r="W248" s="329"/>
      <c r="X248" s="329"/>
      <c r="Y248" s="329"/>
      <c r="Z248" s="329"/>
      <c r="AA248" s="329"/>
      <c r="AB248" s="329"/>
      <c r="AC248" s="329"/>
    </row>
    <row r="249" spans="1:29" s="333" customFormat="1" ht="16.5" customHeight="1">
      <c r="A249" s="329"/>
      <c r="B249" s="330"/>
      <c r="C249" s="378" t="s">
        <v>155</v>
      </c>
      <c r="D249" s="421">
        <v>3.74</v>
      </c>
      <c r="E249" s="332" t="s">
        <v>157</v>
      </c>
      <c r="F249" s="332" t="s">
        <v>7</v>
      </c>
      <c r="G249" s="332">
        <v>5</v>
      </c>
      <c r="H249" s="567">
        <v>73.333333333333343</v>
      </c>
      <c r="I249" s="380"/>
      <c r="J249" s="383"/>
      <c r="K249" s="385"/>
      <c r="L249" s="423"/>
      <c r="M249" s="381"/>
      <c r="N249" s="711"/>
      <c r="O249" s="733"/>
      <c r="P249" s="734"/>
      <c r="Q249" s="412"/>
      <c r="R249" s="411"/>
      <c r="S249" s="397"/>
      <c r="T249" s="398"/>
      <c r="U249" s="330"/>
      <c r="V249" s="688">
        <f t="shared" si="18"/>
        <v>0</v>
      </c>
      <c r="W249" s="329"/>
      <c r="X249" s="329"/>
      <c r="Y249" s="329"/>
      <c r="Z249" s="329"/>
      <c r="AA249" s="329"/>
      <c r="AB249" s="329"/>
      <c r="AC249" s="329"/>
    </row>
    <row r="250" spans="1:29" s="333" customFormat="1" ht="16.5" customHeight="1">
      <c r="A250" s="329"/>
      <c r="B250" s="330"/>
      <c r="C250" s="378" t="s">
        <v>155</v>
      </c>
      <c r="D250" s="421">
        <v>5.22</v>
      </c>
      <c r="E250" s="332" t="s">
        <v>158</v>
      </c>
      <c r="F250" s="332" t="s">
        <v>12</v>
      </c>
      <c r="G250" s="332">
        <v>5</v>
      </c>
      <c r="H250" s="567">
        <v>133.33333333333334</v>
      </c>
      <c r="I250" s="380"/>
      <c r="J250" s="383"/>
      <c r="K250" s="385"/>
      <c r="L250" s="423"/>
      <c r="M250" s="381"/>
      <c r="N250" s="711"/>
      <c r="O250" s="733"/>
      <c r="P250" s="734"/>
      <c r="Q250" s="412"/>
      <c r="R250" s="411"/>
      <c r="S250" s="397"/>
      <c r="T250" s="398"/>
      <c r="U250" s="330"/>
      <c r="V250" s="688">
        <f t="shared" si="18"/>
        <v>0</v>
      </c>
      <c r="W250" s="329"/>
      <c r="X250" s="329"/>
      <c r="Y250" s="329"/>
      <c r="Z250" s="329"/>
      <c r="AA250" s="329"/>
      <c r="AB250" s="329"/>
      <c r="AC250" s="329"/>
    </row>
    <row r="251" spans="1:29" s="333" customFormat="1" ht="16.5" customHeight="1">
      <c r="A251" s="329"/>
      <c r="B251" s="330"/>
      <c r="C251" s="378" t="s">
        <v>155</v>
      </c>
      <c r="D251" s="421">
        <v>9.44</v>
      </c>
      <c r="E251" s="332" t="s">
        <v>159</v>
      </c>
      <c r="F251" s="332" t="s">
        <v>9</v>
      </c>
      <c r="G251" s="332">
        <v>5</v>
      </c>
      <c r="H251" s="567">
        <v>210</v>
      </c>
      <c r="I251" s="380"/>
      <c r="J251" s="383"/>
      <c r="K251" s="385"/>
      <c r="L251" s="423"/>
      <c r="M251" s="381"/>
      <c r="N251" s="711"/>
      <c r="O251" s="733"/>
      <c r="P251" s="734"/>
      <c r="Q251" s="412"/>
      <c r="R251" s="411"/>
      <c r="S251" s="397"/>
      <c r="T251" s="398"/>
      <c r="U251" s="330"/>
      <c r="V251" s="688">
        <f t="shared" si="18"/>
        <v>0</v>
      </c>
      <c r="W251" s="329"/>
      <c r="X251" s="329"/>
      <c r="Y251" s="329"/>
      <c r="Z251" s="329"/>
      <c r="AA251" s="329"/>
      <c r="AB251" s="329"/>
      <c r="AC251" s="329"/>
    </row>
    <row r="252" spans="1:29" s="333" customFormat="1" ht="16.5" customHeight="1">
      <c r="A252" s="329"/>
      <c r="B252" s="330"/>
      <c r="C252" s="378" t="s">
        <v>155</v>
      </c>
      <c r="D252" s="421">
        <v>16.72</v>
      </c>
      <c r="E252" s="332" t="s">
        <v>160</v>
      </c>
      <c r="F252" s="332" t="s">
        <v>16</v>
      </c>
      <c r="G252" s="332">
        <v>4</v>
      </c>
      <c r="H252" s="567">
        <v>331.66666666666669</v>
      </c>
      <c r="I252" s="380"/>
      <c r="J252" s="383"/>
      <c r="K252" s="385"/>
      <c r="L252" s="423"/>
      <c r="M252" s="381"/>
      <c r="N252" s="711"/>
      <c r="O252" s="733"/>
      <c r="P252" s="734"/>
      <c r="Q252" s="412"/>
      <c r="R252" s="411"/>
      <c r="S252" s="397"/>
      <c r="T252" s="398"/>
      <c r="U252" s="330"/>
      <c r="V252" s="688">
        <f t="shared" si="18"/>
        <v>0</v>
      </c>
      <c r="W252" s="329"/>
      <c r="X252" s="329"/>
      <c r="Y252" s="329"/>
      <c r="Z252" s="329"/>
      <c r="AA252" s="329"/>
      <c r="AB252" s="329"/>
      <c r="AC252" s="329"/>
    </row>
    <row r="253" spans="1:29" s="329" customFormat="1" ht="16.5" customHeight="1">
      <c r="B253" s="330"/>
      <c r="C253" s="378" t="s">
        <v>155</v>
      </c>
      <c r="D253" s="421">
        <v>4.6399999999999997</v>
      </c>
      <c r="E253" s="332" t="s">
        <v>161</v>
      </c>
      <c r="F253" s="332" t="s">
        <v>25</v>
      </c>
      <c r="G253" s="332">
        <v>1</v>
      </c>
      <c r="H253" s="567">
        <v>100</v>
      </c>
      <c r="I253" s="380"/>
      <c r="J253" s="383"/>
      <c r="K253" s="385"/>
      <c r="L253" s="423"/>
      <c r="M253" s="381"/>
      <c r="N253" s="711"/>
      <c r="O253" s="733"/>
      <c r="P253" s="734"/>
      <c r="Q253" s="412"/>
      <c r="R253" s="411"/>
      <c r="S253" s="397"/>
      <c r="T253" s="398"/>
      <c r="U253" s="330"/>
      <c r="V253" s="688">
        <f t="shared" si="18"/>
        <v>0</v>
      </c>
    </row>
    <row r="254" spans="1:29" s="333" customFormat="1" ht="16.5" customHeight="1">
      <c r="A254" s="329"/>
      <c r="B254" s="330"/>
      <c r="C254" s="378" t="s">
        <v>155</v>
      </c>
      <c r="D254" s="421">
        <v>11.14</v>
      </c>
      <c r="E254" s="332" t="s">
        <v>162</v>
      </c>
      <c r="F254" s="332" t="s">
        <v>27</v>
      </c>
      <c r="G254" s="332">
        <v>1</v>
      </c>
      <c r="H254" s="567">
        <v>233.33333333333334</v>
      </c>
      <c r="I254" s="380"/>
      <c r="J254" s="383"/>
      <c r="K254" s="385"/>
      <c r="L254" s="423"/>
      <c r="M254" s="381"/>
      <c r="N254" s="711"/>
      <c r="O254" s="733"/>
      <c r="P254" s="734"/>
      <c r="Q254" s="412"/>
      <c r="R254" s="411"/>
      <c r="S254" s="397"/>
      <c r="T254" s="398"/>
      <c r="U254" s="330"/>
      <c r="V254" s="688">
        <f t="shared" si="18"/>
        <v>0</v>
      </c>
      <c r="W254" s="329"/>
      <c r="X254" s="329"/>
      <c r="Y254" s="329"/>
      <c r="Z254" s="329"/>
      <c r="AA254" s="329"/>
      <c r="AB254" s="329"/>
      <c r="AC254" s="329"/>
    </row>
    <row r="255" spans="1:29" s="333" customFormat="1" ht="16.5" customHeight="1" thickBot="1">
      <c r="A255" s="329"/>
      <c r="B255" s="330"/>
      <c r="C255" s="389" t="s">
        <v>155</v>
      </c>
      <c r="D255" s="390">
        <v>25.4</v>
      </c>
      <c r="E255" s="334" t="s">
        <v>163</v>
      </c>
      <c r="F255" s="334" t="s">
        <v>37</v>
      </c>
      <c r="G255" s="334">
        <v>1</v>
      </c>
      <c r="H255" s="568">
        <v>296.66666666666669</v>
      </c>
      <c r="I255" s="391"/>
      <c r="J255" s="394"/>
      <c r="K255" s="396"/>
      <c r="L255" s="425"/>
      <c r="M255" s="392"/>
      <c r="N255" s="712"/>
      <c r="O255" s="735"/>
      <c r="P255" s="736"/>
      <c r="Q255" s="412"/>
      <c r="R255" s="411"/>
      <c r="S255" s="397"/>
      <c r="T255" s="398"/>
      <c r="U255" s="330"/>
      <c r="V255" s="688">
        <f t="shared" si="18"/>
        <v>0</v>
      </c>
      <c r="W255" s="329"/>
      <c r="X255" s="329"/>
      <c r="Y255" s="329"/>
      <c r="Z255" s="329"/>
      <c r="AA255" s="329"/>
      <c r="AB255" s="329"/>
      <c r="AC255" s="329"/>
    </row>
    <row r="256" spans="1:29" s="333" customFormat="1" ht="16.5" customHeight="1" thickBot="1">
      <c r="A256" s="329"/>
      <c r="B256" s="330"/>
      <c r="C256" s="399" t="s">
        <v>338</v>
      </c>
      <c r="D256" s="335">
        <f>SUM(D248:D255)</f>
        <v>77.56</v>
      </c>
      <c r="E256" s="335" t="s">
        <v>419</v>
      </c>
      <c r="F256" s="335" t="s">
        <v>398</v>
      </c>
      <c r="G256" s="400">
        <f>SUM(G248:G255)</f>
        <v>32</v>
      </c>
      <c r="H256" s="569">
        <f>SUM(H248:H255)</f>
        <v>1416.6666666666667</v>
      </c>
      <c r="I256" s="401"/>
      <c r="J256" s="404"/>
      <c r="K256" s="406"/>
      <c r="L256" s="427"/>
      <c r="M256" s="402"/>
      <c r="N256" s="713"/>
      <c r="O256" s="737"/>
      <c r="P256" s="738"/>
      <c r="Q256" s="412"/>
      <c r="R256" s="411"/>
      <c r="S256" s="407"/>
      <c r="T256" s="408"/>
      <c r="U256" s="330"/>
      <c r="V256" s="689">
        <f t="shared" si="18"/>
        <v>0</v>
      </c>
      <c r="W256" s="329"/>
      <c r="X256" s="329"/>
      <c r="Y256" s="329"/>
      <c r="Z256" s="329"/>
      <c r="AA256" s="329"/>
      <c r="AB256" s="329"/>
      <c r="AC256" s="329"/>
    </row>
    <row r="257" spans="1:29" s="333" customFormat="1" ht="16.5" customHeight="1" thickBot="1">
      <c r="A257" s="329"/>
      <c r="B257" s="330"/>
      <c r="C257" s="345"/>
      <c r="D257" s="410"/>
      <c r="E257" s="336"/>
      <c r="F257" s="336"/>
      <c r="G257" s="336"/>
      <c r="H257" s="570"/>
      <c r="I257" s="411"/>
      <c r="J257" s="442"/>
      <c r="K257" s="442"/>
      <c r="L257" s="443"/>
      <c r="M257" s="442"/>
      <c r="N257" s="442"/>
      <c r="O257" s="739"/>
      <c r="P257" s="739"/>
      <c r="Q257" s="412"/>
      <c r="R257" s="411"/>
      <c r="S257" s="413"/>
      <c r="T257" s="412"/>
      <c r="U257" s="330"/>
      <c r="V257" s="690"/>
      <c r="W257" s="329"/>
      <c r="X257" s="329"/>
      <c r="Y257" s="329"/>
      <c r="Z257" s="329"/>
      <c r="AA257" s="329"/>
      <c r="AB257" s="329"/>
      <c r="AC257" s="329"/>
    </row>
    <row r="258" spans="1:29" s="333" customFormat="1" ht="16.5" customHeight="1">
      <c r="A258" s="329"/>
      <c r="B258" s="330"/>
      <c r="C258" s="434" t="s">
        <v>164</v>
      </c>
      <c r="D258" s="465">
        <v>1.54</v>
      </c>
      <c r="E258" s="348" t="s">
        <v>165</v>
      </c>
      <c r="F258" s="466" t="s">
        <v>19</v>
      </c>
      <c r="G258" s="466">
        <v>10</v>
      </c>
      <c r="H258" s="589">
        <v>40</v>
      </c>
      <c r="I258" s="367"/>
      <c r="J258" s="370"/>
      <c r="K258" s="372"/>
      <c r="L258" s="420"/>
      <c r="M258" s="368"/>
      <c r="N258" s="710"/>
      <c r="O258" s="731"/>
      <c r="P258" s="732"/>
      <c r="Q258" s="412"/>
      <c r="R258" s="411"/>
      <c r="S258" s="415"/>
      <c r="T258" s="416"/>
      <c r="U258" s="330"/>
      <c r="V258" s="687">
        <f t="shared" ref="V258:V265" si="19">SUM(I258:Q258,T258)*H258</f>
        <v>0</v>
      </c>
      <c r="W258" s="329"/>
      <c r="X258" s="329"/>
      <c r="Y258" s="329"/>
      <c r="Z258" s="329"/>
      <c r="AA258" s="329"/>
      <c r="AB258" s="329"/>
      <c r="AC258" s="329"/>
    </row>
    <row r="259" spans="1:29" s="333" customFormat="1" ht="16.5" customHeight="1">
      <c r="A259" s="329"/>
      <c r="B259" s="330"/>
      <c r="C259" s="435" t="s">
        <v>164</v>
      </c>
      <c r="D259" s="456">
        <v>3.2</v>
      </c>
      <c r="E259" s="349" t="s">
        <v>166</v>
      </c>
      <c r="F259" s="468" t="s">
        <v>7</v>
      </c>
      <c r="G259" s="468">
        <v>5</v>
      </c>
      <c r="H259" s="590">
        <v>50</v>
      </c>
      <c r="I259" s="380"/>
      <c r="J259" s="383"/>
      <c r="K259" s="385"/>
      <c r="L259" s="423"/>
      <c r="M259" s="381"/>
      <c r="N259" s="711"/>
      <c r="O259" s="733"/>
      <c r="P259" s="734"/>
      <c r="Q259" s="412"/>
      <c r="R259" s="411"/>
      <c r="S259" s="397"/>
      <c r="T259" s="398"/>
      <c r="U259" s="330"/>
      <c r="V259" s="688">
        <f t="shared" si="19"/>
        <v>0</v>
      </c>
      <c r="W259" s="329"/>
      <c r="X259" s="329"/>
      <c r="Y259" s="329"/>
      <c r="Z259" s="329"/>
      <c r="AA259" s="329"/>
      <c r="AB259" s="329"/>
      <c r="AC259" s="329"/>
    </row>
    <row r="260" spans="1:29" s="333" customFormat="1" ht="16.5" customHeight="1">
      <c r="A260" s="329"/>
      <c r="B260" s="330"/>
      <c r="C260" s="435" t="s">
        <v>164</v>
      </c>
      <c r="D260" s="456">
        <v>5.27</v>
      </c>
      <c r="E260" s="349" t="s">
        <v>167</v>
      </c>
      <c r="F260" s="468" t="s">
        <v>12</v>
      </c>
      <c r="G260" s="468">
        <v>5</v>
      </c>
      <c r="H260" s="590">
        <v>78.333333333333343</v>
      </c>
      <c r="I260" s="380"/>
      <c r="J260" s="383"/>
      <c r="K260" s="385"/>
      <c r="L260" s="423"/>
      <c r="M260" s="381"/>
      <c r="N260" s="711"/>
      <c r="O260" s="733"/>
      <c r="P260" s="734"/>
      <c r="Q260" s="412"/>
      <c r="R260" s="411"/>
      <c r="S260" s="397"/>
      <c r="T260" s="398"/>
      <c r="U260" s="330"/>
      <c r="V260" s="688">
        <f t="shared" si="19"/>
        <v>0</v>
      </c>
      <c r="W260" s="329"/>
      <c r="X260" s="329"/>
      <c r="Y260" s="329"/>
      <c r="Z260" s="329"/>
      <c r="AA260" s="329"/>
      <c r="AB260" s="329"/>
      <c r="AC260" s="329"/>
    </row>
    <row r="261" spans="1:29" s="333" customFormat="1" ht="16.5" customHeight="1">
      <c r="A261" s="329"/>
      <c r="B261" s="330"/>
      <c r="C261" s="435" t="s">
        <v>164</v>
      </c>
      <c r="D261" s="456">
        <v>7.13</v>
      </c>
      <c r="E261" s="349" t="s">
        <v>168</v>
      </c>
      <c r="F261" s="468" t="s">
        <v>9</v>
      </c>
      <c r="G261" s="468">
        <v>5</v>
      </c>
      <c r="H261" s="590">
        <v>121.66666666666667</v>
      </c>
      <c r="I261" s="380"/>
      <c r="J261" s="383"/>
      <c r="K261" s="385"/>
      <c r="L261" s="423"/>
      <c r="M261" s="381"/>
      <c r="N261" s="711"/>
      <c r="O261" s="733"/>
      <c r="P261" s="734"/>
      <c r="Q261" s="412"/>
      <c r="R261" s="411"/>
      <c r="S261" s="397"/>
      <c r="T261" s="398"/>
      <c r="U261" s="330"/>
      <c r="V261" s="688">
        <f t="shared" si="19"/>
        <v>0</v>
      </c>
      <c r="W261" s="329"/>
      <c r="X261" s="329"/>
      <c r="Y261" s="329"/>
      <c r="Z261" s="329"/>
      <c r="AA261" s="329"/>
      <c r="AB261" s="329"/>
      <c r="AC261" s="329"/>
    </row>
    <row r="262" spans="1:29" s="333" customFormat="1" ht="16.5" customHeight="1">
      <c r="A262" s="329"/>
      <c r="B262" s="330"/>
      <c r="C262" s="435" t="s">
        <v>164</v>
      </c>
      <c r="D262" s="456">
        <v>15.38</v>
      </c>
      <c r="E262" s="349" t="s">
        <v>169</v>
      </c>
      <c r="F262" s="468" t="s">
        <v>16</v>
      </c>
      <c r="G262" s="468">
        <v>5</v>
      </c>
      <c r="H262" s="590">
        <v>210</v>
      </c>
      <c r="I262" s="380"/>
      <c r="J262" s="383"/>
      <c r="K262" s="385"/>
      <c r="L262" s="423"/>
      <c r="M262" s="381"/>
      <c r="N262" s="711"/>
      <c r="O262" s="733"/>
      <c r="P262" s="734"/>
      <c r="Q262" s="412"/>
      <c r="R262" s="411"/>
      <c r="S262" s="397"/>
      <c r="T262" s="398"/>
      <c r="U262" s="330"/>
      <c r="V262" s="688">
        <f t="shared" si="19"/>
        <v>0</v>
      </c>
      <c r="W262" s="329"/>
      <c r="X262" s="329"/>
      <c r="Y262" s="329"/>
      <c r="Z262" s="329"/>
      <c r="AA262" s="329"/>
      <c r="AB262" s="329"/>
      <c r="AC262" s="329"/>
    </row>
    <row r="263" spans="1:29" s="329" customFormat="1" ht="16.5" customHeight="1">
      <c r="B263" s="330"/>
      <c r="C263" s="435" t="s">
        <v>164</v>
      </c>
      <c r="D263" s="456">
        <v>6.78</v>
      </c>
      <c r="E263" s="349" t="s">
        <v>170</v>
      </c>
      <c r="F263" s="468" t="s">
        <v>25</v>
      </c>
      <c r="G263" s="468">
        <v>1</v>
      </c>
      <c r="H263" s="590">
        <v>110</v>
      </c>
      <c r="I263" s="380"/>
      <c r="J263" s="383"/>
      <c r="K263" s="385"/>
      <c r="L263" s="423"/>
      <c r="M263" s="381"/>
      <c r="N263" s="711"/>
      <c r="O263" s="733"/>
      <c r="P263" s="734"/>
      <c r="Q263" s="412"/>
      <c r="R263" s="411"/>
      <c r="S263" s="397"/>
      <c r="T263" s="398"/>
      <c r="U263" s="330"/>
      <c r="V263" s="688">
        <f t="shared" si="19"/>
        <v>0</v>
      </c>
    </row>
    <row r="264" spans="1:29" s="329" customFormat="1" ht="16.5" customHeight="1" thickBot="1">
      <c r="B264" s="330"/>
      <c r="C264" s="436" t="s">
        <v>164</v>
      </c>
      <c r="D264" s="457">
        <v>9.2799999999999994</v>
      </c>
      <c r="E264" s="350" t="s">
        <v>171</v>
      </c>
      <c r="F264" s="470" t="s">
        <v>27</v>
      </c>
      <c r="G264" s="470">
        <v>1</v>
      </c>
      <c r="H264" s="591">
        <v>101.66666666666667</v>
      </c>
      <c r="I264" s="391"/>
      <c r="J264" s="394"/>
      <c r="K264" s="396"/>
      <c r="L264" s="425"/>
      <c r="M264" s="392"/>
      <c r="N264" s="712"/>
      <c r="O264" s="735"/>
      <c r="P264" s="736"/>
      <c r="Q264" s="412"/>
      <c r="R264" s="411"/>
      <c r="S264" s="397"/>
      <c r="T264" s="398"/>
      <c r="U264" s="330"/>
      <c r="V264" s="688">
        <f t="shared" si="19"/>
        <v>0</v>
      </c>
    </row>
    <row r="265" spans="1:29" s="329" customFormat="1" ht="16.5" customHeight="1" thickBot="1">
      <c r="B265" s="330"/>
      <c r="C265" s="437" t="s">
        <v>339</v>
      </c>
      <c r="D265" s="351">
        <f>SUM(D258:D264)</f>
        <v>48.580000000000005</v>
      </c>
      <c r="E265" s="351" t="s">
        <v>420</v>
      </c>
      <c r="F265" s="351" t="s">
        <v>398</v>
      </c>
      <c r="G265" s="351">
        <f>SUM(G258:G264)</f>
        <v>32</v>
      </c>
      <c r="H265" s="578">
        <f>SUM(H258:H264)</f>
        <v>711.66666666666663</v>
      </c>
      <c r="I265" s="401"/>
      <c r="J265" s="404"/>
      <c r="K265" s="406"/>
      <c r="L265" s="427"/>
      <c r="M265" s="402"/>
      <c r="N265" s="713"/>
      <c r="O265" s="737"/>
      <c r="P265" s="738"/>
      <c r="Q265" s="412"/>
      <c r="R265" s="411"/>
      <c r="S265" s="407"/>
      <c r="T265" s="408"/>
      <c r="U265" s="330"/>
      <c r="V265" s="689">
        <f t="shared" si="19"/>
        <v>0</v>
      </c>
    </row>
    <row r="266" spans="1:29" s="333" customFormat="1" ht="16.5" customHeight="1" thickBot="1">
      <c r="A266" s="329"/>
      <c r="B266" s="330"/>
      <c r="C266" s="438"/>
      <c r="D266" s="458"/>
      <c r="E266" s="352"/>
      <c r="F266" s="472"/>
      <c r="G266" s="472"/>
      <c r="H266" s="592"/>
      <c r="I266" s="411"/>
      <c r="J266" s="442"/>
      <c r="K266" s="442"/>
      <c r="L266" s="443"/>
      <c r="M266" s="442"/>
      <c r="N266" s="442"/>
      <c r="O266" s="739"/>
      <c r="P266" s="739"/>
      <c r="Q266" s="412"/>
      <c r="R266" s="411"/>
      <c r="S266" s="413"/>
      <c r="T266" s="412"/>
      <c r="U266" s="330"/>
      <c r="V266" s="690"/>
      <c r="W266" s="329"/>
      <c r="X266" s="329"/>
      <c r="Y266" s="329"/>
      <c r="Z266" s="329"/>
      <c r="AA266" s="329"/>
      <c r="AB266" s="329"/>
      <c r="AC266" s="329"/>
    </row>
    <row r="267" spans="1:29" s="333" customFormat="1" ht="16.5" customHeight="1">
      <c r="A267" s="329"/>
      <c r="B267" s="330"/>
      <c r="C267" s="365" t="s">
        <v>172</v>
      </c>
      <c r="D267" s="418">
        <v>5.87</v>
      </c>
      <c r="E267" s="331" t="s">
        <v>173</v>
      </c>
      <c r="F267" s="331" t="s">
        <v>7</v>
      </c>
      <c r="G267" s="331">
        <v>5</v>
      </c>
      <c r="H267" s="566">
        <v>78.333333333333343</v>
      </c>
      <c r="I267" s="367"/>
      <c r="J267" s="370"/>
      <c r="K267" s="372"/>
      <c r="L267" s="420"/>
      <c r="M267" s="368"/>
      <c r="N267" s="710"/>
      <c r="O267" s="731"/>
      <c r="P267" s="732"/>
      <c r="Q267" s="412"/>
      <c r="R267" s="411"/>
      <c r="S267" s="415"/>
      <c r="T267" s="416"/>
      <c r="U267" s="330"/>
      <c r="V267" s="687">
        <f t="shared" ref="V267:V275" si="20">SUM(I267:Q267,T267)*H267</f>
        <v>0</v>
      </c>
      <c r="W267" s="329"/>
      <c r="X267" s="329"/>
      <c r="Y267" s="329"/>
      <c r="Z267" s="329"/>
      <c r="AA267" s="329"/>
      <c r="AB267" s="329"/>
      <c r="AC267" s="329"/>
    </row>
    <row r="268" spans="1:29" s="333" customFormat="1" ht="16.5" customHeight="1">
      <c r="A268" s="329"/>
      <c r="B268" s="330"/>
      <c r="C268" s="378" t="s">
        <v>172</v>
      </c>
      <c r="D268" s="456">
        <v>12.89</v>
      </c>
      <c r="E268" s="332" t="s">
        <v>174</v>
      </c>
      <c r="F268" s="332" t="s">
        <v>12</v>
      </c>
      <c r="G268" s="421">
        <v>5</v>
      </c>
      <c r="H268" s="567">
        <v>171.66666666666669</v>
      </c>
      <c r="I268" s="380"/>
      <c r="J268" s="383"/>
      <c r="K268" s="385"/>
      <c r="L268" s="423"/>
      <c r="M268" s="381"/>
      <c r="N268" s="711"/>
      <c r="O268" s="733"/>
      <c r="P268" s="734"/>
      <c r="Q268" s="412"/>
      <c r="R268" s="411"/>
      <c r="S268" s="397"/>
      <c r="T268" s="398"/>
      <c r="U268" s="330"/>
      <c r="V268" s="688">
        <f t="shared" si="20"/>
        <v>0</v>
      </c>
      <c r="W268" s="329"/>
      <c r="X268" s="329"/>
      <c r="Y268" s="329"/>
      <c r="Z268" s="329"/>
      <c r="AA268" s="329"/>
      <c r="AB268" s="329"/>
      <c r="AC268" s="329"/>
    </row>
    <row r="269" spans="1:29" s="333" customFormat="1" ht="16.5" customHeight="1">
      <c r="A269" s="329"/>
      <c r="B269" s="330"/>
      <c r="C269" s="378" t="s">
        <v>172</v>
      </c>
      <c r="D269" s="456">
        <v>16.53</v>
      </c>
      <c r="E269" s="332" t="s">
        <v>175</v>
      </c>
      <c r="F269" s="332" t="s">
        <v>9</v>
      </c>
      <c r="G269" s="421">
        <v>5</v>
      </c>
      <c r="H269" s="567">
        <v>210</v>
      </c>
      <c r="I269" s="380"/>
      <c r="J269" s="383"/>
      <c r="K269" s="385"/>
      <c r="L269" s="423"/>
      <c r="M269" s="381"/>
      <c r="N269" s="711"/>
      <c r="O269" s="733"/>
      <c r="P269" s="734"/>
      <c r="Q269" s="412"/>
      <c r="R269" s="411"/>
      <c r="S269" s="397"/>
      <c r="T269" s="398"/>
      <c r="U269" s="330"/>
      <c r="V269" s="688">
        <f t="shared" si="20"/>
        <v>0</v>
      </c>
      <c r="W269" s="329"/>
      <c r="X269" s="329"/>
      <c r="Y269" s="329"/>
      <c r="Z269" s="329"/>
      <c r="AA269" s="329"/>
      <c r="AB269" s="329"/>
      <c r="AC269" s="329"/>
    </row>
    <row r="270" spans="1:29" s="329" customFormat="1" ht="16.5" customHeight="1">
      <c r="B270" s="330"/>
      <c r="C270" s="378" t="s">
        <v>172</v>
      </c>
      <c r="D270" s="456">
        <v>23.79</v>
      </c>
      <c r="E270" s="332" t="s">
        <v>176</v>
      </c>
      <c r="F270" s="332" t="s">
        <v>16</v>
      </c>
      <c r="G270" s="421">
        <v>5</v>
      </c>
      <c r="H270" s="567">
        <v>275</v>
      </c>
      <c r="I270" s="380"/>
      <c r="J270" s="383"/>
      <c r="K270" s="385"/>
      <c r="L270" s="423"/>
      <c r="M270" s="381"/>
      <c r="N270" s="711"/>
      <c r="O270" s="733"/>
      <c r="P270" s="734"/>
      <c r="Q270" s="412"/>
      <c r="R270" s="411"/>
      <c r="S270" s="397"/>
      <c r="T270" s="398"/>
      <c r="U270" s="330"/>
      <c r="V270" s="688">
        <f t="shared" si="20"/>
        <v>0</v>
      </c>
    </row>
    <row r="271" spans="1:29" s="333" customFormat="1" ht="16.5" customHeight="1">
      <c r="A271" s="329"/>
      <c r="B271" s="330"/>
      <c r="C271" s="378" t="s">
        <v>172</v>
      </c>
      <c r="D271" s="456">
        <v>10.039999999999999</v>
      </c>
      <c r="E271" s="332" t="s">
        <v>177</v>
      </c>
      <c r="F271" s="332" t="s">
        <v>25</v>
      </c>
      <c r="G271" s="421">
        <v>1</v>
      </c>
      <c r="H271" s="567">
        <v>90</v>
      </c>
      <c r="I271" s="380"/>
      <c r="J271" s="383"/>
      <c r="K271" s="385"/>
      <c r="L271" s="423"/>
      <c r="M271" s="381"/>
      <c r="N271" s="711"/>
      <c r="O271" s="733"/>
      <c r="P271" s="734"/>
      <c r="Q271" s="412"/>
      <c r="R271" s="411"/>
      <c r="S271" s="397"/>
      <c r="T271" s="398"/>
      <c r="U271" s="330"/>
      <c r="V271" s="688">
        <f t="shared" si="20"/>
        <v>0</v>
      </c>
      <c r="W271" s="329"/>
      <c r="X271" s="329"/>
      <c r="Y271" s="329"/>
      <c r="Z271" s="329"/>
      <c r="AA271" s="329"/>
      <c r="AB271" s="329"/>
      <c r="AC271" s="329"/>
    </row>
    <row r="272" spans="1:29" s="333" customFormat="1" ht="16.5" customHeight="1">
      <c r="A272" s="329"/>
      <c r="B272" s="330"/>
      <c r="C272" s="378" t="s">
        <v>172</v>
      </c>
      <c r="D272" s="456">
        <v>12.28</v>
      </c>
      <c r="E272" s="332" t="s">
        <v>178</v>
      </c>
      <c r="F272" s="332" t="s">
        <v>27</v>
      </c>
      <c r="G272" s="421">
        <v>1</v>
      </c>
      <c r="H272" s="567">
        <v>133.33333333333334</v>
      </c>
      <c r="I272" s="380"/>
      <c r="J272" s="383"/>
      <c r="K272" s="385"/>
      <c r="L272" s="423"/>
      <c r="M272" s="381"/>
      <c r="N272" s="711"/>
      <c r="O272" s="733"/>
      <c r="P272" s="734"/>
      <c r="Q272" s="412"/>
      <c r="R272" s="411"/>
      <c r="S272" s="397"/>
      <c r="T272" s="398"/>
      <c r="U272" s="330"/>
      <c r="V272" s="688">
        <f t="shared" si="20"/>
        <v>0</v>
      </c>
      <c r="W272" s="329"/>
      <c r="X272" s="329"/>
      <c r="Y272" s="329"/>
      <c r="Z272" s="329"/>
      <c r="AA272" s="329"/>
      <c r="AB272" s="329"/>
      <c r="AC272" s="329"/>
    </row>
    <row r="273" spans="1:29" s="333" customFormat="1" ht="16.5" customHeight="1">
      <c r="A273" s="329"/>
      <c r="B273" s="330"/>
      <c r="C273" s="378" t="s">
        <v>172</v>
      </c>
      <c r="D273" s="456">
        <v>30.09</v>
      </c>
      <c r="E273" s="332" t="s">
        <v>179</v>
      </c>
      <c r="F273" s="332" t="s">
        <v>37</v>
      </c>
      <c r="G273" s="421">
        <v>1</v>
      </c>
      <c r="H273" s="567">
        <v>285</v>
      </c>
      <c r="I273" s="380"/>
      <c r="J273" s="383"/>
      <c r="K273" s="385"/>
      <c r="L273" s="423"/>
      <c r="M273" s="381"/>
      <c r="N273" s="711"/>
      <c r="O273" s="733"/>
      <c r="P273" s="734"/>
      <c r="Q273" s="412"/>
      <c r="R273" s="411"/>
      <c r="S273" s="397"/>
      <c r="T273" s="398"/>
      <c r="U273" s="330"/>
      <c r="V273" s="688">
        <f t="shared" si="20"/>
        <v>0</v>
      </c>
      <c r="W273" s="329"/>
      <c r="X273" s="329"/>
      <c r="Y273" s="329"/>
      <c r="Z273" s="329"/>
      <c r="AA273" s="329"/>
      <c r="AB273" s="329"/>
      <c r="AC273" s="329"/>
    </row>
    <row r="274" spans="1:29" s="333" customFormat="1" ht="16.5" customHeight="1" thickBot="1">
      <c r="A274" s="329"/>
      <c r="B274" s="330"/>
      <c r="C274" s="389" t="s">
        <v>172</v>
      </c>
      <c r="D274" s="457">
        <v>31.68</v>
      </c>
      <c r="E274" s="334" t="s">
        <v>180</v>
      </c>
      <c r="F274" s="417" t="s">
        <v>39</v>
      </c>
      <c r="G274" s="417">
        <v>1</v>
      </c>
      <c r="H274" s="568">
        <v>298.33333333333337</v>
      </c>
      <c r="I274" s="391"/>
      <c r="J274" s="394"/>
      <c r="K274" s="396"/>
      <c r="L274" s="425"/>
      <c r="M274" s="392"/>
      <c r="N274" s="712"/>
      <c r="O274" s="735"/>
      <c r="P274" s="736"/>
      <c r="Q274" s="412"/>
      <c r="R274" s="411"/>
      <c r="S274" s="397"/>
      <c r="T274" s="398"/>
      <c r="U274" s="330"/>
      <c r="V274" s="688">
        <f t="shared" si="20"/>
        <v>0</v>
      </c>
      <c r="W274" s="329"/>
      <c r="X274" s="329"/>
      <c r="Y274" s="329"/>
      <c r="Z274" s="329"/>
      <c r="AA274" s="329"/>
      <c r="AB274" s="329"/>
      <c r="AC274" s="329"/>
    </row>
    <row r="275" spans="1:29" s="333" customFormat="1" ht="16.5" customHeight="1" thickBot="1">
      <c r="A275" s="329"/>
      <c r="B275" s="330"/>
      <c r="C275" s="399" t="s">
        <v>340</v>
      </c>
      <c r="D275" s="359">
        <f>SUM(D267:D274)</f>
        <v>143.17000000000002</v>
      </c>
      <c r="E275" s="359" t="s">
        <v>421</v>
      </c>
      <c r="F275" s="359" t="s">
        <v>398</v>
      </c>
      <c r="G275" s="473">
        <f>SUM(G267:G274)</f>
        <v>24</v>
      </c>
      <c r="H275" s="578">
        <f>SUM(H267:H274)</f>
        <v>1541.666666666667</v>
      </c>
      <c r="I275" s="401"/>
      <c r="J275" s="404"/>
      <c r="K275" s="406"/>
      <c r="L275" s="427"/>
      <c r="M275" s="402"/>
      <c r="N275" s="713"/>
      <c r="O275" s="737"/>
      <c r="P275" s="738"/>
      <c r="Q275" s="412"/>
      <c r="R275" s="411"/>
      <c r="S275" s="407"/>
      <c r="T275" s="408"/>
      <c r="U275" s="330"/>
      <c r="V275" s="689">
        <f t="shared" si="20"/>
        <v>0</v>
      </c>
      <c r="W275" s="329"/>
      <c r="X275" s="329"/>
      <c r="Y275" s="329"/>
      <c r="Z275" s="329"/>
      <c r="AA275" s="329"/>
      <c r="AB275" s="329"/>
      <c r="AC275" s="329"/>
    </row>
    <row r="276" spans="1:29" s="333" customFormat="1" ht="16.5" customHeight="1">
      <c r="A276" s="329"/>
      <c r="B276" s="330"/>
      <c r="C276" s="345"/>
      <c r="D276" s="458"/>
      <c r="E276" s="336"/>
      <c r="F276" s="346"/>
      <c r="G276" s="346"/>
      <c r="H276" s="570"/>
      <c r="I276" s="411"/>
      <c r="J276" s="411"/>
      <c r="K276" s="411"/>
      <c r="L276" s="373"/>
      <c r="M276" s="411"/>
      <c r="N276" s="411"/>
      <c r="O276" s="412"/>
      <c r="P276" s="412"/>
      <c r="Q276" s="412"/>
      <c r="R276" s="411"/>
      <c r="S276" s="413"/>
      <c r="T276" s="412"/>
      <c r="U276" s="330"/>
      <c r="V276" s="690"/>
      <c r="W276" s="329"/>
      <c r="X276" s="329"/>
      <c r="Y276" s="329"/>
      <c r="Z276" s="329"/>
      <c r="AA276" s="329"/>
      <c r="AB276" s="329"/>
      <c r="AC276" s="329"/>
    </row>
    <row r="277" spans="1:29" s="333" customFormat="1" ht="16.5" customHeight="1">
      <c r="A277" s="329"/>
      <c r="B277" s="330"/>
      <c r="C277" s="345"/>
      <c r="D277" s="458"/>
      <c r="E277" s="336"/>
      <c r="F277" s="346"/>
      <c r="G277" s="346"/>
      <c r="H277" s="570"/>
      <c r="I277" s="411"/>
      <c r="J277" s="411"/>
      <c r="K277" s="411"/>
      <c r="L277" s="373"/>
      <c r="M277" s="411"/>
      <c r="N277" s="411"/>
      <c r="O277" s="412"/>
      <c r="P277" s="412"/>
      <c r="Q277" s="412"/>
      <c r="R277" s="411"/>
      <c r="S277" s="413"/>
      <c r="T277" s="412"/>
      <c r="U277" s="330"/>
      <c r="V277" s="690"/>
      <c r="W277" s="329"/>
      <c r="X277" s="329"/>
      <c r="Y277" s="329"/>
      <c r="Z277" s="329"/>
      <c r="AA277" s="329"/>
      <c r="AB277" s="329"/>
      <c r="AC277" s="329"/>
    </row>
    <row r="278" spans="1:29" s="329" customFormat="1" ht="16.5" customHeight="1" thickBot="1">
      <c r="B278" s="330"/>
      <c r="C278" s="440" t="s">
        <v>324</v>
      </c>
      <c r="D278" s="340"/>
      <c r="E278" s="346"/>
      <c r="F278" s="340"/>
      <c r="G278" s="340"/>
      <c r="H278" s="573"/>
      <c r="I278" s="411"/>
      <c r="J278" s="442"/>
      <c r="K278" s="442"/>
      <c r="L278" s="443"/>
      <c r="M278" s="442"/>
      <c r="N278" s="442"/>
      <c r="O278" s="739"/>
      <c r="P278" s="739"/>
      <c r="Q278" s="412"/>
      <c r="R278" s="411"/>
      <c r="S278" s="413"/>
      <c r="T278" s="412"/>
      <c r="U278" s="330"/>
      <c r="V278" s="690"/>
    </row>
    <row r="279" spans="1:29" s="333" customFormat="1" ht="16.5" customHeight="1">
      <c r="A279" s="329"/>
      <c r="B279" s="330"/>
      <c r="C279" s="365" t="s">
        <v>181</v>
      </c>
      <c r="D279" s="366">
        <v>16.420000000000002</v>
      </c>
      <c r="E279" s="331" t="s">
        <v>182</v>
      </c>
      <c r="F279" s="331" t="s">
        <v>37</v>
      </c>
      <c r="G279" s="331">
        <v>1</v>
      </c>
      <c r="H279" s="566">
        <v>252</v>
      </c>
      <c r="I279" s="367"/>
      <c r="J279" s="370"/>
      <c r="K279" s="372"/>
      <c r="L279" s="420"/>
      <c r="M279" s="368"/>
      <c r="N279" s="710"/>
      <c r="O279" s="731"/>
      <c r="P279" s="732"/>
      <c r="Q279" s="412"/>
      <c r="R279" s="411"/>
      <c r="S279" s="415"/>
      <c r="T279" s="416"/>
      <c r="U279" s="330"/>
      <c r="V279" s="687">
        <f>SUM(I279:Q279,T279)*H279</f>
        <v>0</v>
      </c>
      <c r="W279" s="329"/>
      <c r="X279" s="329"/>
      <c r="Y279" s="329"/>
      <c r="Z279" s="329"/>
      <c r="AA279" s="329"/>
      <c r="AB279" s="329"/>
      <c r="AC279" s="329"/>
    </row>
    <row r="280" spans="1:29" s="333" customFormat="1" ht="16.5" customHeight="1" thickBot="1">
      <c r="A280" s="329"/>
      <c r="B280" s="330"/>
      <c r="C280" s="378" t="s">
        <v>183</v>
      </c>
      <c r="D280" s="421">
        <v>20.079999999999998</v>
      </c>
      <c r="E280" s="332" t="s">
        <v>184</v>
      </c>
      <c r="F280" s="332" t="s">
        <v>37</v>
      </c>
      <c r="G280" s="332">
        <v>1</v>
      </c>
      <c r="H280" s="567">
        <v>285</v>
      </c>
      <c r="I280" s="380"/>
      <c r="J280" s="383"/>
      <c r="K280" s="385"/>
      <c r="L280" s="423"/>
      <c r="M280" s="381"/>
      <c r="N280" s="711"/>
      <c r="O280" s="733"/>
      <c r="P280" s="734"/>
      <c r="Q280" s="412"/>
      <c r="R280" s="411"/>
      <c r="S280" s="397"/>
      <c r="T280" s="398"/>
      <c r="U280" s="330"/>
      <c r="V280" s="688">
        <f>SUM(I280:Q280,T280)*H280</f>
        <v>0</v>
      </c>
      <c r="W280" s="329"/>
      <c r="X280" s="329"/>
      <c r="Y280" s="329"/>
      <c r="Z280" s="329"/>
      <c r="AA280" s="329"/>
      <c r="AB280" s="329"/>
      <c r="AC280" s="329"/>
    </row>
    <row r="281" spans="1:29" s="333" customFormat="1" ht="16.5" hidden="1" customHeight="1" thickBot="1">
      <c r="A281" s="329"/>
      <c r="B281" s="330"/>
      <c r="C281" s="538" t="s">
        <v>378</v>
      </c>
      <c r="D281" s="553">
        <v>26</v>
      </c>
      <c r="E281" s="540" t="s">
        <v>185</v>
      </c>
      <c r="F281" s="540" t="s">
        <v>39</v>
      </c>
      <c r="G281" s="540">
        <v>1</v>
      </c>
      <c r="H281" s="587">
        <v>0</v>
      </c>
      <c r="I281" s="391"/>
      <c r="J281" s="394"/>
      <c r="K281" s="396"/>
      <c r="L281" s="425"/>
      <c r="M281" s="392"/>
      <c r="N281" s="712"/>
      <c r="O281" s="735"/>
      <c r="P281" s="736"/>
      <c r="Q281" s="412"/>
      <c r="R281" s="411"/>
      <c r="S281" s="397"/>
      <c r="T281" s="398"/>
      <c r="U281" s="330"/>
      <c r="V281" s="688">
        <f>SUM(I281:Q281,T281)*H281</f>
        <v>0</v>
      </c>
      <c r="W281" s="329"/>
      <c r="X281" s="329"/>
      <c r="Y281" s="329"/>
      <c r="Z281" s="329"/>
      <c r="AA281" s="329"/>
      <c r="AB281" s="329"/>
      <c r="AC281" s="329"/>
    </row>
    <row r="282" spans="1:29" s="333" customFormat="1" ht="16.5" customHeight="1" thickBot="1">
      <c r="A282" s="329"/>
      <c r="B282" s="604"/>
      <c r="C282" s="399" t="s">
        <v>341</v>
      </c>
      <c r="D282" s="335">
        <f>SUM(D279:D281)</f>
        <v>62.5</v>
      </c>
      <c r="E282" s="335" t="s">
        <v>422</v>
      </c>
      <c r="F282" s="335" t="s">
        <v>398</v>
      </c>
      <c r="G282" s="400">
        <f>SUM(G279:G281)</f>
        <v>3</v>
      </c>
      <c r="H282" s="569">
        <f>SUM(H279:H281)</f>
        <v>537</v>
      </c>
      <c r="I282" s="401"/>
      <c r="J282" s="404"/>
      <c r="K282" s="406"/>
      <c r="L282" s="427"/>
      <c r="M282" s="402"/>
      <c r="N282" s="713"/>
      <c r="O282" s="737"/>
      <c r="P282" s="738"/>
      <c r="Q282" s="412"/>
      <c r="R282" s="411"/>
      <c r="S282" s="407"/>
      <c r="T282" s="408"/>
      <c r="U282" s="330"/>
      <c r="V282" s="689">
        <f>SUM(I282:Q282,T282)*H282</f>
        <v>0</v>
      </c>
      <c r="W282" s="329"/>
      <c r="X282" s="329"/>
      <c r="Y282" s="329"/>
      <c r="Z282" s="329"/>
      <c r="AA282" s="329"/>
      <c r="AB282" s="329"/>
      <c r="AC282" s="329"/>
    </row>
    <row r="283" spans="1:29" s="333" customFormat="1" ht="16.5" customHeight="1" thickBot="1">
      <c r="A283" s="329"/>
      <c r="B283" s="604"/>
      <c r="C283" s="345"/>
      <c r="D283" s="410"/>
      <c r="E283" s="336"/>
      <c r="F283" s="336"/>
      <c r="G283" s="336"/>
      <c r="H283" s="570"/>
      <c r="I283" s="411"/>
      <c r="J283" s="442"/>
      <c r="K283" s="442"/>
      <c r="L283" s="443"/>
      <c r="M283" s="442"/>
      <c r="N283" s="442"/>
      <c r="O283" s="739"/>
      <c r="P283" s="739"/>
      <c r="Q283" s="412"/>
      <c r="R283" s="411"/>
      <c r="S283" s="413"/>
      <c r="T283" s="412"/>
      <c r="U283" s="330"/>
      <c r="V283" s="690"/>
      <c r="W283" s="329"/>
      <c r="X283" s="329"/>
      <c r="Y283" s="329"/>
      <c r="Z283" s="329"/>
      <c r="AA283" s="329"/>
      <c r="AB283" s="329"/>
      <c r="AC283" s="329"/>
    </row>
    <row r="284" spans="1:29" s="333" customFormat="1" ht="16.5" customHeight="1">
      <c r="A284" s="329"/>
      <c r="B284" s="604"/>
      <c r="C284" s="365" t="s">
        <v>186</v>
      </c>
      <c r="D284" s="366">
        <v>1.24</v>
      </c>
      <c r="E284" s="331" t="s">
        <v>248</v>
      </c>
      <c r="F284" s="331" t="s">
        <v>19</v>
      </c>
      <c r="G284" s="331">
        <v>10</v>
      </c>
      <c r="H284" s="566">
        <v>38.333333333333336</v>
      </c>
      <c r="I284" s="367"/>
      <c r="J284" s="370"/>
      <c r="K284" s="372"/>
      <c r="L284" s="420"/>
      <c r="M284" s="368"/>
      <c r="N284" s="710"/>
      <c r="O284" s="731"/>
      <c r="P284" s="732"/>
      <c r="Q284" s="412"/>
      <c r="R284" s="411"/>
      <c r="S284" s="415"/>
      <c r="T284" s="416"/>
      <c r="U284" s="330"/>
      <c r="V284" s="687">
        <f t="shared" ref="V284:V290" si="21">SUM(I284:Q284,T284)*H284</f>
        <v>0</v>
      </c>
      <c r="W284" s="329"/>
      <c r="X284" s="329"/>
      <c r="Y284" s="329"/>
      <c r="Z284" s="329"/>
      <c r="AA284" s="329"/>
      <c r="AB284" s="329"/>
      <c r="AC284" s="329"/>
    </row>
    <row r="285" spans="1:29" s="333" customFormat="1" ht="16.5" customHeight="1">
      <c r="A285" s="329"/>
      <c r="B285" s="604"/>
      <c r="C285" s="378" t="s">
        <v>186</v>
      </c>
      <c r="D285" s="421">
        <v>3.76</v>
      </c>
      <c r="E285" s="332" t="s">
        <v>249</v>
      </c>
      <c r="F285" s="332" t="s">
        <v>7</v>
      </c>
      <c r="G285" s="332">
        <v>5</v>
      </c>
      <c r="H285" s="567">
        <v>51.666666666666671</v>
      </c>
      <c r="I285" s="380"/>
      <c r="J285" s="383"/>
      <c r="K285" s="385"/>
      <c r="L285" s="423"/>
      <c r="M285" s="381"/>
      <c r="N285" s="711"/>
      <c r="O285" s="733"/>
      <c r="P285" s="734"/>
      <c r="Q285" s="412"/>
      <c r="R285" s="411"/>
      <c r="S285" s="397"/>
      <c r="T285" s="398"/>
      <c r="U285" s="330"/>
      <c r="V285" s="688">
        <f t="shared" si="21"/>
        <v>0</v>
      </c>
      <c r="W285" s="329"/>
      <c r="X285" s="329"/>
      <c r="Y285" s="329"/>
      <c r="Z285" s="329"/>
      <c r="AA285" s="329"/>
      <c r="AB285" s="329"/>
      <c r="AC285" s="329"/>
    </row>
    <row r="286" spans="1:29" s="333" customFormat="1" ht="16.5" customHeight="1">
      <c r="A286" s="329"/>
      <c r="B286" s="604"/>
      <c r="C286" s="378" t="s">
        <v>186</v>
      </c>
      <c r="D286" s="421">
        <v>5.86</v>
      </c>
      <c r="E286" s="332" t="s">
        <v>250</v>
      </c>
      <c r="F286" s="332" t="s">
        <v>12</v>
      </c>
      <c r="G286" s="332">
        <v>5</v>
      </c>
      <c r="H286" s="567">
        <v>106.66666666666667</v>
      </c>
      <c r="I286" s="380"/>
      <c r="J286" s="383"/>
      <c r="K286" s="385"/>
      <c r="L286" s="423"/>
      <c r="M286" s="381"/>
      <c r="N286" s="711"/>
      <c r="O286" s="733"/>
      <c r="P286" s="734"/>
      <c r="Q286" s="412"/>
      <c r="R286" s="411"/>
      <c r="S286" s="397"/>
      <c r="T286" s="398"/>
      <c r="U286" s="330"/>
      <c r="V286" s="688">
        <f t="shared" si="21"/>
        <v>0</v>
      </c>
      <c r="W286" s="329"/>
      <c r="X286" s="329"/>
      <c r="Y286" s="329"/>
      <c r="Z286" s="329"/>
      <c r="AA286" s="329"/>
      <c r="AB286" s="329"/>
      <c r="AC286" s="329"/>
    </row>
    <row r="287" spans="1:29" s="333" customFormat="1" ht="16.5" customHeight="1">
      <c r="A287" s="329"/>
      <c r="B287" s="604"/>
      <c r="C287" s="378" t="s">
        <v>186</v>
      </c>
      <c r="D287" s="421">
        <v>7.48</v>
      </c>
      <c r="E287" s="332" t="s">
        <v>251</v>
      </c>
      <c r="F287" s="332" t="s">
        <v>9</v>
      </c>
      <c r="G287" s="332">
        <v>5</v>
      </c>
      <c r="H287" s="567">
        <v>135</v>
      </c>
      <c r="I287" s="380"/>
      <c r="J287" s="383"/>
      <c r="K287" s="385"/>
      <c r="L287" s="423"/>
      <c r="M287" s="381"/>
      <c r="N287" s="711"/>
      <c r="O287" s="733"/>
      <c r="P287" s="734"/>
      <c r="Q287" s="412"/>
      <c r="R287" s="411"/>
      <c r="S287" s="397"/>
      <c r="T287" s="398"/>
      <c r="U287" s="330"/>
      <c r="V287" s="688">
        <f t="shared" si="21"/>
        <v>0</v>
      </c>
      <c r="W287" s="329"/>
      <c r="X287" s="329"/>
      <c r="Y287" s="329"/>
      <c r="Z287" s="329"/>
      <c r="AA287" s="329"/>
      <c r="AB287" s="329"/>
      <c r="AC287" s="329"/>
    </row>
    <row r="288" spans="1:29" s="333" customFormat="1" ht="16.5" customHeight="1">
      <c r="A288" s="329"/>
      <c r="B288" s="604"/>
      <c r="C288" s="378" t="s">
        <v>186</v>
      </c>
      <c r="D288" s="379">
        <v>5.5</v>
      </c>
      <c r="E288" s="332" t="s">
        <v>252</v>
      </c>
      <c r="F288" s="332" t="s">
        <v>16</v>
      </c>
      <c r="G288" s="332">
        <v>2</v>
      </c>
      <c r="H288" s="567">
        <v>66.666666666666671</v>
      </c>
      <c r="I288" s="380"/>
      <c r="J288" s="383"/>
      <c r="K288" s="385"/>
      <c r="L288" s="423"/>
      <c r="M288" s="381"/>
      <c r="N288" s="711"/>
      <c r="O288" s="733"/>
      <c r="P288" s="734"/>
      <c r="Q288" s="412"/>
      <c r="R288" s="411"/>
      <c r="S288" s="397"/>
      <c r="T288" s="398"/>
      <c r="U288" s="330"/>
      <c r="V288" s="688">
        <f t="shared" si="21"/>
        <v>0</v>
      </c>
      <c r="W288" s="329"/>
      <c r="X288" s="329"/>
      <c r="Y288" s="329"/>
      <c r="Z288" s="329"/>
      <c r="AA288" s="329"/>
      <c r="AB288" s="329"/>
      <c r="AC288" s="329"/>
    </row>
    <row r="289" spans="1:29" s="333" customFormat="1" ht="16.5" customHeight="1" thickBot="1">
      <c r="A289" s="329"/>
      <c r="B289" s="604"/>
      <c r="C289" s="389" t="s">
        <v>186</v>
      </c>
      <c r="D289" s="417">
        <v>13.62</v>
      </c>
      <c r="E289" s="334" t="s">
        <v>253</v>
      </c>
      <c r="F289" s="334" t="s">
        <v>37</v>
      </c>
      <c r="G289" s="334">
        <v>1</v>
      </c>
      <c r="H289" s="568">
        <v>113.33333333333334</v>
      </c>
      <c r="I289" s="391"/>
      <c r="J289" s="394"/>
      <c r="K289" s="396"/>
      <c r="L289" s="425"/>
      <c r="M289" s="392"/>
      <c r="N289" s="712"/>
      <c r="O289" s="735"/>
      <c r="P289" s="736"/>
      <c r="Q289" s="412"/>
      <c r="R289" s="411"/>
      <c r="S289" s="397"/>
      <c r="T289" s="398"/>
      <c r="U289" s="330"/>
      <c r="V289" s="688">
        <f t="shared" si="21"/>
        <v>0</v>
      </c>
      <c r="W289" s="329"/>
      <c r="X289" s="329"/>
      <c r="Y289" s="329"/>
      <c r="Z289" s="329"/>
      <c r="AA289" s="329"/>
      <c r="AB289" s="329"/>
      <c r="AC289" s="329"/>
    </row>
    <row r="290" spans="1:29" s="329" customFormat="1" ht="16.5" customHeight="1" thickBot="1">
      <c r="B290" s="604"/>
      <c r="C290" s="399" t="s">
        <v>353</v>
      </c>
      <c r="D290" s="338">
        <f>SUM(D284:D289)</f>
        <v>37.46</v>
      </c>
      <c r="E290" s="338" t="s">
        <v>423</v>
      </c>
      <c r="F290" s="338" t="s">
        <v>398</v>
      </c>
      <c r="G290" s="338">
        <f>SUM(G284:G289)</f>
        <v>28</v>
      </c>
      <c r="H290" s="569">
        <f>SUM(H284:H289)</f>
        <v>511.66666666666674</v>
      </c>
      <c r="I290" s="401"/>
      <c r="J290" s="404"/>
      <c r="K290" s="406"/>
      <c r="L290" s="427"/>
      <c r="M290" s="402"/>
      <c r="N290" s="713"/>
      <c r="O290" s="737"/>
      <c r="P290" s="738"/>
      <c r="Q290" s="412"/>
      <c r="R290" s="411"/>
      <c r="S290" s="407"/>
      <c r="T290" s="408"/>
      <c r="U290" s="330"/>
      <c r="V290" s="689">
        <f t="shared" si="21"/>
        <v>0</v>
      </c>
    </row>
    <row r="291" spans="1:29" s="333" customFormat="1" ht="16.5" customHeight="1" thickBot="1">
      <c r="A291" s="329"/>
      <c r="B291" s="604"/>
      <c r="C291" s="345"/>
      <c r="D291" s="346"/>
      <c r="E291" s="336"/>
      <c r="F291" s="336"/>
      <c r="G291" s="336"/>
      <c r="H291" s="570"/>
      <c r="I291" s="411"/>
      <c r="J291" s="442"/>
      <c r="K291" s="442"/>
      <c r="L291" s="443"/>
      <c r="M291" s="442"/>
      <c r="N291" s="442"/>
      <c r="O291" s="739"/>
      <c r="P291" s="739"/>
      <c r="Q291" s="412"/>
      <c r="R291" s="411"/>
      <c r="S291" s="413"/>
      <c r="T291" s="412"/>
      <c r="U291" s="330"/>
      <c r="V291" s="690"/>
      <c r="W291" s="329"/>
      <c r="X291" s="329"/>
      <c r="Y291" s="329"/>
      <c r="Z291" s="329"/>
      <c r="AA291" s="329"/>
      <c r="AB291" s="329"/>
      <c r="AC291" s="329"/>
    </row>
    <row r="292" spans="1:29" s="333" customFormat="1" ht="16.5" customHeight="1">
      <c r="A292" s="329"/>
      <c r="B292" s="604"/>
      <c r="C292" s="365" t="s">
        <v>187</v>
      </c>
      <c r="D292" s="366">
        <v>2.15</v>
      </c>
      <c r="E292" s="331" t="s">
        <v>188</v>
      </c>
      <c r="F292" s="331" t="s">
        <v>19</v>
      </c>
      <c r="G292" s="331">
        <v>10</v>
      </c>
      <c r="H292" s="566">
        <v>45</v>
      </c>
      <c r="I292" s="367"/>
      <c r="J292" s="370"/>
      <c r="K292" s="372"/>
      <c r="L292" s="420"/>
      <c r="M292" s="368"/>
      <c r="N292" s="710"/>
      <c r="O292" s="731"/>
      <c r="P292" s="732"/>
      <c r="Q292" s="412"/>
      <c r="R292" s="411"/>
      <c r="S292" s="415"/>
      <c r="T292" s="416"/>
      <c r="U292" s="330"/>
      <c r="V292" s="687">
        <f t="shared" ref="V292:V302" si="22">SUM(I292:Q292,T292)*H292</f>
        <v>0</v>
      </c>
      <c r="W292" s="329"/>
      <c r="X292" s="329"/>
      <c r="Y292" s="329"/>
      <c r="Z292" s="329"/>
      <c r="AA292" s="329"/>
      <c r="AB292" s="329"/>
      <c r="AC292" s="329"/>
    </row>
    <row r="293" spans="1:29" s="333" customFormat="1" ht="16.5" customHeight="1">
      <c r="A293" s="329"/>
      <c r="B293" s="330"/>
      <c r="C293" s="378" t="s">
        <v>187</v>
      </c>
      <c r="D293" s="421">
        <v>3.55</v>
      </c>
      <c r="E293" s="332" t="s">
        <v>189</v>
      </c>
      <c r="F293" s="332" t="s">
        <v>7</v>
      </c>
      <c r="G293" s="332">
        <v>5</v>
      </c>
      <c r="H293" s="567">
        <v>51.666666666666671</v>
      </c>
      <c r="I293" s="380"/>
      <c r="J293" s="383"/>
      <c r="K293" s="385"/>
      <c r="L293" s="423"/>
      <c r="M293" s="381"/>
      <c r="N293" s="711"/>
      <c r="O293" s="733"/>
      <c r="P293" s="734"/>
      <c r="Q293" s="412"/>
      <c r="R293" s="411"/>
      <c r="S293" s="397"/>
      <c r="T293" s="398"/>
      <c r="U293" s="330"/>
      <c r="V293" s="688">
        <f t="shared" si="22"/>
        <v>0</v>
      </c>
      <c r="W293" s="329"/>
      <c r="X293" s="329"/>
      <c r="Y293" s="329"/>
      <c r="Z293" s="329"/>
      <c r="AA293" s="329"/>
      <c r="AB293" s="329"/>
      <c r="AC293" s="329"/>
    </row>
    <row r="294" spans="1:29" s="333" customFormat="1" ht="16.5" customHeight="1">
      <c r="A294" s="329"/>
      <c r="B294" s="604"/>
      <c r="C294" s="378" t="s">
        <v>187</v>
      </c>
      <c r="D294" s="421">
        <v>5.81</v>
      </c>
      <c r="E294" s="332" t="s">
        <v>190</v>
      </c>
      <c r="F294" s="332" t="s">
        <v>12</v>
      </c>
      <c r="G294" s="332">
        <v>5</v>
      </c>
      <c r="H294" s="567">
        <v>75</v>
      </c>
      <c r="I294" s="380"/>
      <c r="J294" s="383"/>
      <c r="K294" s="385"/>
      <c r="L294" s="423"/>
      <c r="M294" s="381"/>
      <c r="N294" s="711"/>
      <c r="O294" s="733"/>
      <c r="P294" s="734"/>
      <c r="Q294" s="412"/>
      <c r="R294" s="411"/>
      <c r="S294" s="397"/>
      <c r="T294" s="398"/>
      <c r="U294" s="330"/>
      <c r="V294" s="688">
        <f t="shared" si="22"/>
        <v>0</v>
      </c>
      <c r="W294" s="329"/>
      <c r="X294" s="329"/>
      <c r="Y294" s="329"/>
      <c r="Z294" s="329"/>
      <c r="AA294" s="329"/>
      <c r="AB294" s="329"/>
      <c r="AC294" s="329"/>
    </row>
    <row r="295" spans="1:29" s="333" customFormat="1" ht="16.5" customHeight="1">
      <c r="A295" s="329"/>
      <c r="B295" s="604"/>
      <c r="C295" s="378" t="s">
        <v>187</v>
      </c>
      <c r="D295" s="421">
        <v>6.5</v>
      </c>
      <c r="E295" s="332" t="s">
        <v>191</v>
      </c>
      <c r="F295" s="332" t="s">
        <v>9</v>
      </c>
      <c r="G295" s="332">
        <v>5</v>
      </c>
      <c r="H295" s="567">
        <v>71.666666666666671</v>
      </c>
      <c r="I295" s="380"/>
      <c r="J295" s="383"/>
      <c r="K295" s="385"/>
      <c r="L295" s="423"/>
      <c r="M295" s="381"/>
      <c r="N295" s="711"/>
      <c r="O295" s="733"/>
      <c r="P295" s="734"/>
      <c r="Q295" s="412"/>
      <c r="R295" s="411"/>
      <c r="S295" s="397"/>
      <c r="T295" s="398"/>
      <c r="U295" s="330"/>
      <c r="V295" s="688">
        <f t="shared" si="22"/>
        <v>0</v>
      </c>
      <c r="W295" s="329"/>
      <c r="X295" s="329"/>
      <c r="Y295" s="329"/>
      <c r="Z295" s="329"/>
      <c r="AA295" s="329"/>
      <c r="AB295" s="329"/>
      <c r="AC295" s="329"/>
    </row>
    <row r="296" spans="1:29" s="333" customFormat="1" ht="16.5" customHeight="1">
      <c r="A296" s="329"/>
      <c r="B296" s="604"/>
      <c r="C296" s="378" t="s">
        <v>187</v>
      </c>
      <c r="D296" s="421">
        <v>9.3000000000000007</v>
      </c>
      <c r="E296" s="332" t="s">
        <v>192</v>
      </c>
      <c r="F296" s="332" t="s">
        <v>16</v>
      </c>
      <c r="G296" s="332">
        <v>5</v>
      </c>
      <c r="H296" s="567">
        <v>120</v>
      </c>
      <c r="I296" s="380"/>
      <c r="J296" s="383"/>
      <c r="K296" s="385"/>
      <c r="L296" s="423"/>
      <c r="M296" s="381"/>
      <c r="N296" s="711"/>
      <c r="O296" s="733"/>
      <c r="P296" s="734"/>
      <c r="Q296" s="412"/>
      <c r="R296" s="411"/>
      <c r="S296" s="397"/>
      <c r="T296" s="398"/>
      <c r="U296" s="330"/>
      <c r="V296" s="688">
        <f t="shared" si="22"/>
        <v>0</v>
      </c>
      <c r="W296" s="329"/>
      <c r="X296" s="329"/>
      <c r="Y296" s="329"/>
      <c r="Z296" s="329"/>
      <c r="AA296" s="329"/>
      <c r="AB296" s="329"/>
      <c r="AC296" s="329"/>
    </row>
    <row r="297" spans="1:29" s="333" customFormat="1" ht="16.5" customHeight="1">
      <c r="A297" s="329"/>
      <c r="B297" s="604"/>
      <c r="C297" s="378" t="s">
        <v>187</v>
      </c>
      <c r="D297" s="421">
        <v>3.12</v>
      </c>
      <c r="E297" s="332" t="s">
        <v>193</v>
      </c>
      <c r="F297" s="332" t="s">
        <v>55</v>
      </c>
      <c r="G297" s="332">
        <v>1</v>
      </c>
      <c r="H297" s="567">
        <v>36.666666666666671</v>
      </c>
      <c r="I297" s="380"/>
      <c r="J297" s="383"/>
      <c r="K297" s="385"/>
      <c r="L297" s="423"/>
      <c r="M297" s="381"/>
      <c r="N297" s="711"/>
      <c r="O297" s="733"/>
      <c r="P297" s="734"/>
      <c r="Q297" s="412"/>
      <c r="R297" s="411"/>
      <c r="S297" s="397"/>
      <c r="T297" s="398"/>
      <c r="U297" s="330"/>
      <c r="V297" s="688">
        <f t="shared" si="22"/>
        <v>0</v>
      </c>
      <c r="W297" s="329"/>
      <c r="X297" s="329"/>
      <c r="Y297" s="329"/>
      <c r="Z297" s="329"/>
      <c r="AA297" s="329"/>
      <c r="AB297" s="329"/>
      <c r="AC297" s="329"/>
    </row>
    <row r="298" spans="1:29" s="333" customFormat="1" ht="16.5" customHeight="1">
      <c r="A298" s="329"/>
      <c r="B298" s="604"/>
      <c r="C298" s="378" t="s">
        <v>187</v>
      </c>
      <c r="D298" s="421">
        <v>5.35</v>
      </c>
      <c r="E298" s="332" t="s">
        <v>194</v>
      </c>
      <c r="F298" s="332" t="s">
        <v>55</v>
      </c>
      <c r="G298" s="332">
        <v>1</v>
      </c>
      <c r="H298" s="567">
        <v>45</v>
      </c>
      <c r="I298" s="380"/>
      <c r="J298" s="383"/>
      <c r="K298" s="385"/>
      <c r="L298" s="423"/>
      <c r="M298" s="381"/>
      <c r="N298" s="711"/>
      <c r="O298" s="733"/>
      <c r="P298" s="734"/>
      <c r="Q298" s="412"/>
      <c r="R298" s="411"/>
      <c r="S298" s="397"/>
      <c r="T298" s="398"/>
      <c r="U298" s="330"/>
      <c r="V298" s="688">
        <f t="shared" si="22"/>
        <v>0</v>
      </c>
      <c r="W298" s="329"/>
      <c r="X298" s="329"/>
      <c r="Y298" s="329"/>
      <c r="Z298" s="329"/>
      <c r="AA298" s="329"/>
      <c r="AB298" s="329"/>
      <c r="AC298" s="329"/>
    </row>
    <row r="299" spans="1:29" s="333" customFormat="1" ht="16.5" customHeight="1">
      <c r="A299" s="329"/>
      <c r="B299" s="604"/>
      <c r="C299" s="378" t="s">
        <v>187</v>
      </c>
      <c r="D299" s="421">
        <v>6.34</v>
      </c>
      <c r="E299" s="332" t="s">
        <v>195</v>
      </c>
      <c r="F299" s="332" t="s">
        <v>27</v>
      </c>
      <c r="G299" s="332">
        <v>1</v>
      </c>
      <c r="H299" s="567">
        <v>66.666666666666671</v>
      </c>
      <c r="I299" s="380"/>
      <c r="J299" s="383"/>
      <c r="K299" s="385"/>
      <c r="L299" s="423"/>
      <c r="M299" s="381"/>
      <c r="N299" s="711"/>
      <c r="O299" s="733"/>
      <c r="P299" s="734"/>
      <c r="Q299" s="412"/>
      <c r="R299" s="411"/>
      <c r="S299" s="397"/>
      <c r="T299" s="398"/>
      <c r="U299" s="330"/>
      <c r="V299" s="688">
        <f t="shared" si="22"/>
        <v>0</v>
      </c>
      <c r="W299" s="329"/>
      <c r="X299" s="329"/>
      <c r="Y299" s="329"/>
      <c r="Z299" s="329"/>
      <c r="AA299" s="329"/>
      <c r="AB299" s="329"/>
      <c r="AC299" s="329"/>
    </row>
    <row r="300" spans="1:29" s="333" customFormat="1" ht="16.5" customHeight="1">
      <c r="A300" s="329"/>
      <c r="B300" s="604"/>
      <c r="C300" s="378" t="s">
        <v>187</v>
      </c>
      <c r="D300" s="421">
        <v>8.42</v>
      </c>
      <c r="E300" s="332" t="s">
        <v>196</v>
      </c>
      <c r="F300" s="332" t="s">
        <v>27</v>
      </c>
      <c r="G300" s="332">
        <v>1</v>
      </c>
      <c r="H300" s="567">
        <v>76.666666666666671</v>
      </c>
      <c r="I300" s="380"/>
      <c r="J300" s="383"/>
      <c r="K300" s="385"/>
      <c r="L300" s="423"/>
      <c r="M300" s="381"/>
      <c r="N300" s="711"/>
      <c r="O300" s="733"/>
      <c r="P300" s="734"/>
      <c r="Q300" s="412"/>
      <c r="R300" s="411"/>
      <c r="S300" s="397"/>
      <c r="T300" s="398"/>
      <c r="U300" s="330"/>
      <c r="V300" s="688">
        <f t="shared" si="22"/>
        <v>0</v>
      </c>
      <c r="W300" s="329"/>
      <c r="X300" s="329"/>
      <c r="Y300" s="329"/>
      <c r="Z300" s="329"/>
      <c r="AA300" s="329"/>
      <c r="AB300" s="329"/>
      <c r="AC300" s="329"/>
    </row>
    <row r="301" spans="1:29" s="333" customFormat="1" ht="16.5" customHeight="1" thickBot="1">
      <c r="A301" s="329"/>
      <c r="B301" s="604"/>
      <c r="C301" s="389" t="s">
        <v>187</v>
      </c>
      <c r="D301" s="417">
        <v>16.100000000000001</v>
      </c>
      <c r="E301" s="334" t="s">
        <v>425</v>
      </c>
      <c r="F301" s="334" t="s">
        <v>37</v>
      </c>
      <c r="G301" s="334">
        <v>1</v>
      </c>
      <c r="H301" s="568">
        <v>131.66666666666669</v>
      </c>
      <c r="I301" s="391"/>
      <c r="J301" s="394"/>
      <c r="K301" s="396"/>
      <c r="L301" s="425"/>
      <c r="M301" s="392"/>
      <c r="N301" s="712"/>
      <c r="O301" s="735"/>
      <c r="P301" s="736"/>
      <c r="Q301" s="412"/>
      <c r="R301" s="411"/>
      <c r="S301" s="397"/>
      <c r="T301" s="398"/>
      <c r="U301" s="330"/>
      <c r="V301" s="688">
        <f t="shared" si="22"/>
        <v>0</v>
      </c>
      <c r="W301" s="329"/>
      <c r="X301" s="329"/>
      <c r="Y301" s="329"/>
      <c r="Z301" s="329"/>
      <c r="AA301" s="329"/>
      <c r="AB301" s="329"/>
      <c r="AC301" s="329"/>
    </row>
    <row r="302" spans="1:29" s="333" customFormat="1" ht="16.5" customHeight="1" thickBot="1">
      <c r="A302" s="329"/>
      <c r="B302" s="604"/>
      <c r="C302" s="399" t="s">
        <v>354</v>
      </c>
      <c r="D302" s="338">
        <f>SUM(D292:D301)</f>
        <v>66.640000000000015</v>
      </c>
      <c r="E302" s="338" t="s">
        <v>424</v>
      </c>
      <c r="F302" s="338" t="s">
        <v>398</v>
      </c>
      <c r="G302" s="338">
        <f>SUM(G292:G301)</f>
        <v>35</v>
      </c>
      <c r="H302" s="569">
        <f>SUM(H292:H301)</f>
        <v>720</v>
      </c>
      <c r="I302" s="401"/>
      <c r="J302" s="404"/>
      <c r="K302" s="406"/>
      <c r="L302" s="427"/>
      <c r="M302" s="402"/>
      <c r="N302" s="713"/>
      <c r="O302" s="737"/>
      <c r="P302" s="738"/>
      <c r="Q302" s="412"/>
      <c r="R302" s="411"/>
      <c r="S302" s="407"/>
      <c r="T302" s="408"/>
      <c r="U302" s="330"/>
      <c r="V302" s="689">
        <f t="shared" si="22"/>
        <v>0</v>
      </c>
      <c r="W302" s="329"/>
      <c r="X302" s="329"/>
      <c r="Y302" s="329"/>
      <c r="Z302" s="329"/>
      <c r="AA302" s="329"/>
      <c r="AB302" s="329"/>
      <c r="AC302" s="329"/>
    </row>
    <row r="303" spans="1:29" s="333" customFormat="1" ht="16.5" customHeight="1" thickBot="1">
      <c r="A303" s="329"/>
      <c r="B303" s="604"/>
      <c r="C303" s="345"/>
      <c r="D303" s="346"/>
      <c r="E303" s="336"/>
      <c r="F303" s="336"/>
      <c r="G303" s="336"/>
      <c r="H303" s="570"/>
      <c r="I303" s="411"/>
      <c r="J303" s="442"/>
      <c r="K303" s="442"/>
      <c r="L303" s="443"/>
      <c r="M303" s="442"/>
      <c r="N303" s="442"/>
      <c r="O303" s="739"/>
      <c r="P303" s="739"/>
      <c r="Q303" s="412"/>
      <c r="R303" s="411"/>
      <c r="S303" s="413"/>
      <c r="T303" s="412"/>
      <c r="U303" s="330"/>
      <c r="V303" s="690"/>
      <c r="W303" s="329"/>
      <c r="X303" s="329"/>
      <c r="Y303" s="329"/>
      <c r="Z303" s="329"/>
      <c r="AA303" s="329"/>
      <c r="AB303" s="329"/>
      <c r="AC303" s="329"/>
    </row>
    <row r="304" spans="1:29" s="333" customFormat="1" ht="16.5" customHeight="1">
      <c r="A304" s="329"/>
      <c r="B304" s="604"/>
      <c r="C304" s="365" t="s">
        <v>197</v>
      </c>
      <c r="D304" s="341">
        <v>4.76</v>
      </c>
      <c r="E304" s="331" t="s">
        <v>198</v>
      </c>
      <c r="F304" s="331" t="s">
        <v>7</v>
      </c>
      <c r="G304" s="331">
        <v>10</v>
      </c>
      <c r="H304" s="566">
        <v>73.333333333333343</v>
      </c>
      <c r="I304" s="367"/>
      <c r="J304" s="370"/>
      <c r="K304" s="372"/>
      <c r="L304" s="420"/>
      <c r="M304" s="368"/>
      <c r="N304" s="710"/>
      <c r="O304" s="731"/>
      <c r="P304" s="732"/>
      <c r="Q304" s="412"/>
      <c r="R304" s="411"/>
      <c r="S304" s="415"/>
      <c r="T304" s="416"/>
      <c r="U304" s="330"/>
      <c r="V304" s="687">
        <f t="shared" ref="V304:V314" si="23">SUM(I304:Q304,T304)*H304</f>
        <v>0</v>
      </c>
      <c r="W304" s="329"/>
      <c r="X304" s="329"/>
      <c r="Y304" s="329"/>
      <c r="Z304" s="329"/>
      <c r="AA304" s="329"/>
      <c r="AB304" s="329"/>
      <c r="AC304" s="329"/>
    </row>
    <row r="305" spans="1:29" s="333" customFormat="1" ht="16.5" customHeight="1">
      <c r="A305" s="329"/>
      <c r="B305" s="475"/>
      <c r="C305" s="378" t="s">
        <v>197</v>
      </c>
      <c r="D305" s="342">
        <v>3.43</v>
      </c>
      <c r="E305" s="332" t="s">
        <v>199</v>
      </c>
      <c r="F305" s="332" t="s">
        <v>8</v>
      </c>
      <c r="G305" s="332">
        <v>5</v>
      </c>
      <c r="H305" s="567">
        <v>50</v>
      </c>
      <c r="I305" s="380"/>
      <c r="J305" s="383"/>
      <c r="K305" s="385"/>
      <c r="L305" s="423"/>
      <c r="M305" s="381"/>
      <c r="N305" s="711"/>
      <c r="O305" s="733"/>
      <c r="P305" s="734"/>
      <c r="Q305" s="412"/>
      <c r="R305" s="411"/>
      <c r="S305" s="397"/>
      <c r="T305" s="398"/>
      <c r="U305" s="330"/>
      <c r="V305" s="688">
        <f t="shared" si="23"/>
        <v>0</v>
      </c>
      <c r="W305" s="329"/>
      <c r="X305" s="329"/>
      <c r="Y305" s="329"/>
      <c r="Z305" s="329"/>
      <c r="AA305" s="329"/>
      <c r="AB305" s="329"/>
      <c r="AC305" s="329"/>
    </row>
    <row r="306" spans="1:29" s="333" customFormat="1" ht="16.5" customHeight="1">
      <c r="A306" s="329"/>
      <c r="B306" s="604"/>
      <c r="C306" s="378" t="s">
        <v>197</v>
      </c>
      <c r="D306" s="342">
        <v>8.08</v>
      </c>
      <c r="E306" s="332" t="s">
        <v>200</v>
      </c>
      <c r="F306" s="332" t="s">
        <v>9</v>
      </c>
      <c r="G306" s="332">
        <v>5</v>
      </c>
      <c r="H306" s="567">
        <v>101.66666666666667</v>
      </c>
      <c r="I306" s="380"/>
      <c r="J306" s="383"/>
      <c r="K306" s="385"/>
      <c r="L306" s="423"/>
      <c r="M306" s="381"/>
      <c r="N306" s="711"/>
      <c r="O306" s="733"/>
      <c r="P306" s="734"/>
      <c r="Q306" s="412"/>
      <c r="R306" s="411"/>
      <c r="S306" s="397"/>
      <c r="T306" s="398"/>
      <c r="U306" s="330"/>
      <c r="V306" s="688">
        <f t="shared" si="23"/>
        <v>0</v>
      </c>
      <c r="W306" s="329"/>
      <c r="X306" s="329"/>
      <c r="Y306" s="329"/>
      <c r="Z306" s="329"/>
      <c r="AA306" s="329"/>
      <c r="AB306" s="329"/>
      <c r="AC306" s="329"/>
    </row>
    <row r="307" spans="1:29" s="333" customFormat="1" ht="16.5" customHeight="1">
      <c r="A307" s="329"/>
      <c r="B307" s="604"/>
      <c r="C307" s="378" t="s">
        <v>197</v>
      </c>
      <c r="D307" s="342">
        <v>8.35</v>
      </c>
      <c r="E307" s="332" t="s">
        <v>201</v>
      </c>
      <c r="F307" s="332" t="s">
        <v>202</v>
      </c>
      <c r="G307" s="332">
        <v>5</v>
      </c>
      <c r="H307" s="567">
        <v>126.66666666666667</v>
      </c>
      <c r="I307" s="380"/>
      <c r="J307" s="383"/>
      <c r="K307" s="385"/>
      <c r="L307" s="423"/>
      <c r="M307" s="381"/>
      <c r="N307" s="711"/>
      <c r="O307" s="733"/>
      <c r="P307" s="734"/>
      <c r="Q307" s="412"/>
      <c r="R307" s="411"/>
      <c r="S307" s="397"/>
      <c r="T307" s="398"/>
      <c r="U307" s="330"/>
      <c r="V307" s="688">
        <f t="shared" si="23"/>
        <v>0</v>
      </c>
      <c r="W307" s="329"/>
      <c r="X307" s="329"/>
      <c r="Y307" s="329"/>
      <c r="Z307" s="329"/>
      <c r="AA307" s="329"/>
      <c r="AB307" s="329"/>
      <c r="AC307" s="329"/>
    </row>
    <row r="308" spans="1:29" s="333" customFormat="1" ht="16.5" customHeight="1">
      <c r="A308" s="329"/>
      <c r="B308" s="604"/>
      <c r="C308" s="378" t="s">
        <v>197</v>
      </c>
      <c r="D308" s="342">
        <v>9.85</v>
      </c>
      <c r="E308" s="332" t="s">
        <v>203</v>
      </c>
      <c r="F308" s="332" t="s">
        <v>16</v>
      </c>
      <c r="G308" s="332">
        <v>5</v>
      </c>
      <c r="H308" s="567">
        <v>105</v>
      </c>
      <c r="I308" s="380"/>
      <c r="J308" s="383"/>
      <c r="K308" s="385"/>
      <c r="L308" s="423"/>
      <c r="M308" s="381"/>
      <c r="N308" s="711"/>
      <c r="O308" s="733"/>
      <c r="P308" s="734"/>
      <c r="Q308" s="412"/>
      <c r="R308" s="411"/>
      <c r="S308" s="397"/>
      <c r="T308" s="398"/>
      <c r="U308" s="330"/>
      <c r="V308" s="688">
        <f t="shared" si="23"/>
        <v>0</v>
      </c>
      <c r="W308" s="329"/>
      <c r="X308" s="329"/>
      <c r="Y308" s="329"/>
      <c r="Z308" s="329"/>
      <c r="AA308" s="329"/>
      <c r="AB308" s="329"/>
      <c r="AC308" s="329"/>
    </row>
    <row r="309" spans="1:29" s="333" customFormat="1" ht="16.5" customHeight="1">
      <c r="A309" s="329"/>
      <c r="B309" s="604"/>
      <c r="C309" s="378" t="s">
        <v>197</v>
      </c>
      <c r="D309" s="342">
        <v>11.01</v>
      </c>
      <c r="E309" s="332" t="s">
        <v>204</v>
      </c>
      <c r="F309" s="332" t="s">
        <v>362</v>
      </c>
      <c r="G309" s="332">
        <v>1</v>
      </c>
      <c r="H309" s="567">
        <v>125</v>
      </c>
      <c r="I309" s="380"/>
      <c r="J309" s="383"/>
      <c r="K309" s="385"/>
      <c r="L309" s="423"/>
      <c r="M309" s="381"/>
      <c r="N309" s="711"/>
      <c r="O309" s="733"/>
      <c r="P309" s="734"/>
      <c r="Q309" s="412"/>
      <c r="R309" s="411"/>
      <c r="S309" s="397"/>
      <c r="T309" s="398"/>
      <c r="U309" s="330"/>
      <c r="V309" s="688">
        <f t="shared" si="23"/>
        <v>0</v>
      </c>
      <c r="W309" s="329"/>
      <c r="X309" s="329"/>
      <c r="Y309" s="329"/>
      <c r="Z309" s="329"/>
      <c r="AA309" s="329"/>
      <c r="AB309" s="329"/>
      <c r="AC309" s="329"/>
    </row>
    <row r="310" spans="1:29" s="333" customFormat="1" ht="16.5" customHeight="1">
      <c r="A310" s="329"/>
      <c r="B310" s="604"/>
      <c r="C310" s="378" t="s">
        <v>197</v>
      </c>
      <c r="D310" s="342">
        <v>3.73</v>
      </c>
      <c r="E310" s="332" t="s">
        <v>205</v>
      </c>
      <c r="F310" s="332" t="s">
        <v>55</v>
      </c>
      <c r="G310" s="332">
        <v>1</v>
      </c>
      <c r="H310" s="567">
        <v>35</v>
      </c>
      <c r="I310" s="380"/>
      <c r="J310" s="383"/>
      <c r="K310" s="385"/>
      <c r="L310" s="423"/>
      <c r="M310" s="381"/>
      <c r="N310" s="711"/>
      <c r="O310" s="733"/>
      <c r="P310" s="734"/>
      <c r="Q310" s="412"/>
      <c r="R310" s="411"/>
      <c r="S310" s="397"/>
      <c r="T310" s="398"/>
      <c r="U310" s="330"/>
      <c r="V310" s="688">
        <f t="shared" si="23"/>
        <v>0</v>
      </c>
      <c r="W310" s="329"/>
      <c r="X310" s="329"/>
      <c r="Y310" s="329"/>
      <c r="Z310" s="329"/>
      <c r="AA310" s="329"/>
      <c r="AB310" s="329"/>
      <c r="AC310" s="329"/>
    </row>
    <row r="311" spans="1:29" s="333" customFormat="1" ht="16.5" customHeight="1">
      <c r="A311" s="329"/>
      <c r="B311" s="604"/>
      <c r="C311" s="378" t="s">
        <v>197</v>
      </c>
      <c r="D311" s="342">
        <v>3.49</v>
      </c>
      <c r="E311" s="332" t="s">
        <v>206</v>
      </c>
      <c r="F311" s="332" t="s">
        <v>25</v>
      </c>
      <c r="G311" s="332">
        <v>1</v>
      </c>
      <c r="H311" s="567">
        <v>33.333333333333336</v>
      </c>
      <c r="I311" s="380"/>
      <c r="J311" s="383"/>
      <c r="K311" s="385"/>
      <c r="L311" s="423"/>
      <c r="M311" s="381"/>
      <c r="N311" s="711"/>
      <c r="O311" s="733"/>
      <c r="P311" s="734"/>
      <c r="Q311" s="412"/>
      <c r="R311" s="411"/>
      <c r="S311" s="397"/>
      <c r="T311" s="398"/>
      <c r="U311" s="330"/>
      <c r="V311" s="688">
        <f t="shared" si="23"/>
        <v>0</v>
      </c>
      <c r="W311" s="329"/>
      <c r="X311" s="329"/>
      <c r="Y311" s="329"/>
      <c r="Z311" s="329"/>
      <c r="AA311" s="329"/>
      <c r="AB311" s="329"/>
      <c r="AC311" s="329"/>
    </row>
    <row r="312" spans="1:29" s="333" customFormat="1" ht="16.5" customHeight="1">
      <c r="A312" s="329"/>
      <c r="B312" s="604"/>
      <c r="C312" s="378" t="s">
        <v>197</v>
      </c>
      <c r="D312" s="342">
        <v>8.06</v>
      </c>
      <c r="E312" s="332" t="s">
        <v>207</v>
      </c>
      <c r="F312" s="332" t="s">
        <v>27</v>
      </c>
      <c r="G312" s="332">
        <v>1</v>
      </c>
      <c r="H312" s="567">
        <v>76.666666666666671</v>
      </c>
      <c r="I312" s="380"/>
      <c r="J312" s="383"/>
      <c r="K312" s="385"/>
      <c r="L312" s="423"/>
      <c r="M312" s="381"/>
      <c r="N312" s="711"/>
      <c r="O312" s="733"/>
      <c r="P312" s="734"/>
      <c r="Q312" s="412"/>
      <c r="R312" s="411"/>
      <c r="S312" s="397"/>
      <c r="T312" s="398"/>
      <c r="U312" s="330"/>
      <c r="V312" s="688">
        <f t="shared" si="23"/>
        <v>0</v>
      </c>
      <c r="W312" s="329"/>
      <c r="X312" s="329"/>
      <c r="Y312" s="329"/>
      <c r="Z312" s="329"/>
      <c r="AA312" s="329"/>
      <c r="AB312" s="329"/>
      <c r="AC312" s="329"/>
    </row>
    <row r="313" spans="1:29" s="333" customFormat="1" ht="16.5" customHeight="1" thickBot="1">
      <c r="A313" s="329"/>
      <c r="B313" s="604"/>
      <c r="C313" s="389" t="s">
        <v>197</v>
      </c>
      <c r="D313" s="343">
        <v>9.5500000000000007</v>
      </c>
      <c r="E313" s="334" t="s">
        <v>208</v>
      </c>
      <c r="F313" s="334" t="s">
        <v>37</v>
      </c>
      <c r="G313" s="334">
        <v>1</v>
      </c>
      <c r="H313" s="568">
        <v>88.333333333333343</v>
      </c>
      <c r="I313" s="391"/>
      <c r="J313" s="394"/>
      <c r="K313" s="396"/>
      <c r="L313" s="425"/>
      <c r="M313" s="392"/>
      <c r="N313" s="712"/>
      <c r="O313" s="735"/>
      <c r="P313" s="736"/>
      <c r="Q313" s="412"/>
      <c r="R313" s="411"/>
      <c r="S313" s="397"/>
      <c r="T313" s="398"/>
      <c r="U313" s="330"/>
      <c r="V313" s="688">
        <f t="shared" si="23"/>
        <v>0</v>
      </c>
      <c r="W313" s="329"/>
      <c r="X313" s="329"/>
      <c r="Y313" s="329"/>
      <c r="Z313" s="329"/>
      <c r="AA313" s="329"/>
      <c r="AB313" s="329"/>
      <c r="AC313" s="329"/>
    </row>
    <row r="314" spans="1:29" s="333" customFormat="1" ht="16.5" customHeight="1" thickBot="1">
      <c r="A314" s="329"/>
      <c r="B314" s="604"/>
      <c r="C314" s="399" t="s">
        <v>10</v>
      </c>
      <c r="D314" s="344">
        <f>SUM(D304:D313)</f>
        <v>70.31</v>
      </c>
      <c r="E314" s="344" t="s">
        <v>426</v>
      </c>
      <c r="F314" s="344" t="s">
        <v>398</v>
      </c>
      <c r="G314" s="344">
        <f>SUM(G304:G313)</f>
        <v>35</v>
      </c>
      <c r="H314" s="593">
        <f>SUM(H304:H313)</f>
        <v>815.00000000000011</v>
      </c>
      <c r="I314" s="401"/>
      <c r="J314" s="404"/>
      <c r="K314" s="406"/>
      <c r="L314" s="427"/>
      <c r="M314" s="402"/>
      <c r="N314" s="713"/>
      <c r="O314" s="737"/>
      <c r="P314" s="738"/>
      <c r="Q314" s="412"/>
      <c r="R314" s="411"/>
      <c r="S314" s="407"/>
      <c r="T314" s="408"/>
      <c r="U314" s="330"/>
      <c r="V314" s="689">
        <f t="shared" si="23"/>
        <v>0</v>
      </c>
      <c r="W314" s="329"/>
      <c r="X314" s="329"/>
      <c r="Y314" s="329"/>
      <c r="Z314" s="329"/>
      <c r="AA314" s="329"/>
      <c r="AB314" s="329"/>
      <c r="AC314" s="329"/>
    </row>
    <row r="315" spans="1:29" s="333" customFormat="1" ht="16.5" customHeight="1" thickBot="1">
      <c r="A315" s="329"/>
      <c r="B315" s="604"/>
      <c r="C315" s="345"/>
      <c r="D315" s="345"/>
      <c r="E315" s="345"/>
      <c r="F315" s="345"/>
      <c r="G315" s="345"/>
      <c r="H315" s="594"/>
      <c r="I315" s="411"/>
      <c r="J315" s="411"/>
      <c r="K315" s="411"/>
      <c r="L315" s="373"/>
      <c r="M315" s="411"/>
      <c r="N315" s="411"/>
      <c r="O315" s="412"/>
      <c r="P315" s="412"/>
      <c r="Q315" s="412"/>
      <c r="R315" s="411"/>
      <c r="S315" s="413"/>
      <c r="T315" s="412"/>
      <c r="U315" s="330"/>
      <c r="V315" s="690"/>
      <c r="W315" s="329"/>
      <c r="X315" s="329"/>
      <c r="Y315" s="329"/>
      <c r="Z315" s="329"/>
      <c r="AA315" s="329"/>
      <c r="AB315" s="329"/>
      <c r="AC315" s="329"/>
    </row>
    <row r="316" spans="1:29" s="333" customFormat="1" ht="16.5" hidden="1" customHeight="1">
      <c r="A316" s="329"/>
      <c r="B316" s="475"/>
      <c r="C316" s="517" t="s">
        <v>429</v>
      </c>
      <c r="D316" s="554">
        <v>2.84</v>
      </c>
      <c r="E316" s="519" t="s">
        <v>432</v>
      </c>
      <c r="F316" s="519" t="s">
        <v>7</v>
      </c>
      <c r="G316" s="519">
        <v>10</v>
      </c>
      <c r="H316" s="585">
        <v>0</v>
      </c>
      <c r="I316" s="367"/>
      <c r="J316" s="370"/>
      <c r="K316" s="372"/>
      <c r="L316" s="420"/>
      <c r="M316" s="368"/>
      <c r="N316" s="710"/>
      <c r="O316" s="731"/>
      <c r="P316" s="732"/>
      <c r="Q316" s="412"/>
      <c r="R316" s="411"/>
      <c r="S316" s="415"/>
      <c r="T316" s="416"/>
      <c r="U316" s="330"/>
      <c r="V316" s="687">
        <f t="shared" ref="V316:V325" si="24">SUM(I316:Q316,T316)*H316</f>
        <v>0</v>
      </c>
      <c r="W316" s="329"/>
      <c r="X316" s="329"/>
      <c r="Y316" s="329"/>
      <c r="Z316" s="329"/>
      <c r="AA316" s="329"/>
      <c r="AB316" s="329"/>
      <c r="AC316" s="329"/>
    </row>
    <row r="317" spans="1:29" s="333" customFormat="1" ht="16.5" hidden="1" customHeight="1">
      <c r="A317" s="329"/>
      <c r="B317" s="604"/>
      <c r="C317" s="528" t="s">
        <v>429</v>
      </c>
      <c r="D317" s="555">
        <v>4.25</v>
      </c>
      <c r="E317" s="530" t="s">
        <v>433</v>
      </c>
      <c r="F317" s="530" t="s">
        <v>8</v>
      </c>
      <c r="G317" s="530">
        <v>5</v>
      </c>
      <c r="H317" s="586">
        <v>0</v>
      </c>
      <c r="I317" s="380"/>
      <c r="J317" s="383"/>
      <c r="K317" s="385"/>
      <c r="L317" s="423"/>
      <c r="M317" s="381"/>
      <c r="N317" s="711"/>
      <c r="O317" s="733"/>
      <c r="P317" s="734"/>
      <c r="Q317" s="412"/>
      <c r="R317" s="411"/>
      <c r="S317" s="397"/>
      <c r="T317" s="398"/>
      <c r="U317" s="330"/>
      <c r="V317" s="688">
        <f t="shared" si="24"/>
        <v>0</v>
      </c>
      <c r="W317" s="329"/>
      <c r="X317" s="329"/>
      <c r="Y317" s="329"/>
      <c r="Z317" s="329"/>
      <c r="AA317" s="329"/>
      <c r="AB317" s="329"/>
      <c r="AC317" s="329"/>
    </row>
    <row r="318" spans="1:29" s="333" customFormat="1" ht="16.5" hidden="1" customHeight="1">
      <c r="A318" s="329"/>
      <c r="B318" s="604"/>
      <c r="C318" s="528" t="s">
        <v>429</v>
      </c>
      <c r="D318" s="555">
        <v>6.83</v>
      </c>
      <c r="E318" s="530" t="s">
        <v>434</v>
      </c>
      <c r="F318" s="530" t="s">
        <v>9</v>
      </c>
      <c r="G318" s="530">
        <v>5</v>
      </c>
      <c r="H318" s="586">
        <v>0</v>
      </c>
      <c r="I318" s="380"/>
      <c r="J318" s="383"/>
      <c r="K318" s="385"/>
      <c r="L318" s="423"/>
      <c r="M318" s="381"/>
      <c r="N318" s="711"/>
      <c r="O318" s="733"/>
      <c r="P318" s="734"/>
      <c r="Q318" s="412"/>
      <c r="R318" s="411"/>
      <c r="S318" s="397"/>
      <c r="T318" s="398"/>
      <c r="U318" s="330"/>
      <c r="V318" s="688">
        <f t="shared" si="24"/>
        <v>0</v>
      </c>
      <c r="W318" s="329"/>
      <c r="X318" s="329"/>
      <c r="Y318" s="329"/>
      <c r="Z318" s="329"/>
      <c r="AA318" s="329"/>
      <c r="AB318" s="329"/>
      <c r="AC318" s="329"/>
    </row>
    <row r="319" spans="1:29" s="333" customFormat="1" ht="16.5" hidden="1" customHeight="1">
      <c r="A319" s="329"/>
      <c r="B319" s="604"/>
      <c r="C319" s="528" t="s">
        <v>429</v>
      </c>
      <c r="D319" s="555">
        <v>12.15</v>
      </c>
      <c r="E319" s="530" t="s">
        <v>435</v>
      </c>
      <c r="F319" s="530" t="s">
        <v>431</v>
      </c>
      <c r="G319" s="530">
        <v>5</v>
      </c>
      <c r="H319" s="586">
        <v>0</v>
      </c>
      <c r="I319" s="380"/>
      <c r="J319" s="383"/>
      <c r="K319" s="385"/>
      <c r="L319" s="423"/>
      <c r="M319" s="381"/>
      <c r="N319" s="711"/>
      <c r="O319" s="733"/>
      <c r="P319" s="734"/>
      <c r="Q319" s="412"/>
      <c r="R319" s="411"/>
      <c r="S319" s="397"/>
      <c r="T319" s="398"/>
      <c r="U319" s="330"/>
      <c r="V319" s="688">
        <f t="shared" si="24"/>
        <v>0</v>
      </c>
      <c r="W319" s="329"/>
      <c r="X319" s="329"/>
      <c r="Y319" s="329"/>
      <c r="Z319" s="329"/>
      <c r="AA319" s="329"/>
      <c r="AB319" s="329"/>
      <c r="AC319" s="329"/>
    </row>
    <row r="320" spans="1:29" s="333" customFormat="1" ht="16.5" hidden="1" customHeight="1">
      <c r="A320" s="329"/>
      <c r="B320" s="604"/>
      <c r="C320" s="528" t="s">
        <v>429</v>
      </c>
      <c r="D320" s="555">
        <v>3.4</v>
      </c>
      <c r="E320" s="530" t="s">
        <v>436</v>
      </c>
      <c r="F320" s="530" t="s">
        <v>55</v>
      </c>
      <c r="G320" s="530">
        <v>1</v>
      </c>
      <c r="H320" s="586">
        <v>0</v>
      </c>
      <c r="I320" s="380"/>
      <c r="J320" s="383"/>
      <c r="K320" s="385"/>
      <c r="L320" s="423"/>
      <c r="M320" s="381"/>
      <c r="N320" s="711"/>
      <c r="O320" s="733"/>
      <c r="P320" s="734"/>
      <c r="Q320" s="412"/>
      <c r="R320" s="411"/>
      <c r="S320" s="397"/>
      <c r="T320" s="398"/>
      <c r="U320" s="330"/>
      <c r="V320" s="688">
        <f t="shared" si="24"/>
        <v>0</v>
      </c>
      <c r="W320" s="329"/>
      <c r="X320" s="329"/>
      <c r="Y320" s="329"/>
      <c r="Z320" s="329"/>
      <c r="AA320" s="329"/>
      <c r="AB320" s="329"/>
      <c r="AC320" s="329"/>
    </row>
    <row r="321" spans="1:29" s="333" customFormat="1" ht="16.5" hidden="1" customHeight="1">
      <c r="A321" s="329"/>
      <c r="B321" s="604"/>
      <c r="C321" s="528" t="s">
        <v>429</v>
      </c>
      <c r="D321" s="555">
        <v>5.07</v>
      </c>
      <c r="E321" s="530" t="s">
        <v>438</v>
      </c>
      <c r="F321" s="530" t="s">
        <v>25</v>
      </c>
      <c r="G321" s="530">
        <v>1</v>
      </c>
      <c r="H321" s="586">
        <v>0</v>
      </c>
      <c r="I321" s="380"/>
      <c r="J321" s="383"/>
      <c r="K321" s="385"/>
      <c r="L321" s="423"/>
      <c r="M321" s="381"/>
      <c r="N321" s="711"/>
      <c r="O321" s="733"/>
      <c r="P321" s="734"/>
      <c r="Q321" s="412"/>
      <c r="R321" s="411"/>
      <c r="S321" s="397"/>
      <c r="T321" s="398"/>
      <c r="U321" s="330"/>
      <c r="V321" s="688">
        <f t="shared" si="24"/>
        <v>0</v>
      </c>
      <c r="W321" s="329"/>
      <c r="X321" s="329"/>
      <c r="Y321" s="329"/>
      <c r="Z321" s="329"/>
      <c r="AA321" s="329"/>
      <c r="AB321" s="329"/>
      <c r="AC321" s="329"/>
    </row>
    <row r="322" spans="1:29" s="333" customFormat="1" ht="16.5" hidden="1" customHeight="1">
      <c r="A322" s="329"/>
      <c r="B322" s="604"/>
      <c r="C322" s="528" t="s">
        <v>429</v>
      </c>
      <c r="D322" s="555">
        <v>6.73</v>
      </c>
      <c r="E322" s="556" t="s">
        <v>440</v>
      </c>
      <c r="F322" s="530" t="s">
        <v>27</v>
      </c>
      <c r="G322" s="530">
        <v>1</v>
      </c>
      <c r="H322" s="586">
        <v>0</v>
      </c>
      <c r="I322" s="380"/>
      <c r="J322" s="383"/>
      <c r="K322" s="385"/>
      <c r="L322" s="423"/>
      <c r="M322" s="381"/>
      <c r="N322" s="711"/>
      <c r="O322" s="733"/>
      <c r="P322" s="734"/>
      <c r="Q322" s="412"/>
      <c r="R322" s="411"/>
      <c r="S322" s="397"/>
      <c r="T322" s="398"/>
      <c r="U322" s="330"/>
      <c r="V322" s="688">
        <f>SUM(I322:Q322,T322)*H322</f>
        <v>0</v>
      </c>
      <c r="W322" s="329"/>
      <c r="X322" s="329"/>
      <c r="Y322" s="329"/>
      <c r="Z322" s="329"/>
      <c r="AA322" s="329"/>
      <c r="AB322" s="329"/>
      <c r="AC322" s="329"/>
    </row>
    <row r="323" spans="1:29" s="333" customFormat="1" ht="16.5" hidden="1" customHeight="1">
      <c r="A323" s="329"/>
      <c r="B323" s="475"/>
      <c r="C323" s="528" t="s">
        <v>429</v>
      </c>
      <c r="D323" s="555">
        <v>10.19</v>
      </c>
      <c r="E323" s="530" t="s">
        <v>442</v>
      </c>
      <c r="F323" s="530" t="s">
        <v>37</v>
      </c>
      <c r="G323" s="530">
        <v>1</v>
      </c>
      <c r="H323" s="586">
        <v>0</v>
      </c>
      <c r="I323" s="380"/>
      <c r="J323" s="383"/>
      <c r="K323" s="385"/>
      <c r="L323" s="423"/>
      <c r="M323" s="381"/>
      <c r="N323" s="711"/>
      <c r="O323" s="733"/>
      <c r="P323" s="734"/>
      <c r="Q323" s="412"/>
      <c r="R323" s="411"/>
      <c r="S323" s="386"/>
      <c r="T323" s="387"/>
      <c r="U323" s="330"/>
      <c r="V323" s="688">
        <f>SUM(I323:Q323,T323)*H323</f>
        <v>0</v>
      </c>
      <c r="W323" s="329"/>
      <c r="X323" s="329"/>
      <c r="Y323" s="329"/>
      <c r="Z323" s="329"/>
      <c r="AA323" s="329"/>
      <c r="AB323" s="329"/>
      <c r="AC323" s="329"/>
    </row>
    <row r="324" spans="1:29" s="333" customFormat="1" ht="16.5" hidden="1" customHeight="1" thickBot="1">
      <c r="A324" s="329"/>
      <c r="B324" s="475"/>
      <c r="C324" s="557" t="s">
        <v>429</v>
      </c>
      <c r="D324" s="558">
        <v>22.6</v>
      </c>
      <c r="E324" s="559" t="s">
        <v>443</v>
      </c>
      <c r="F324" s="559" t="s">
        <v>39</v>
      </c>
      <c r="G324" s="559">
        <v>1</v>
      </c>
      <c r="H324" s="595">
        <v>0</v>
      </c>
      <c r="I324" s="446"/>
      <c r="J324" s="448"/>
      <c r="K324" s="449"/>
      <c r="L324" s="450"/>
      <c r="M324" s="447"/>
      <c r="N324" s="714"/>
      <c r="O324" s="740"/>
      <c r="P324" s="741"/>
      <c r="Q324" s="412"/>
      <c r="R324" s="411"/>
      <c r="S324" s="452"/>
      <c r="T324" s="451"/>
      <c r="U324" s="330"/>
      <c r="V324" s="695">
        <f>SUM(I324:Q324,T324)*H324</f>
        <v>0</v>
      </c>
      <c r="W324" s="329"/>
      <c r="X324" s="329"/>
      <c r="Y324" s="329"/>
      <c r="Z324" s="329"/>
      <c r="AA324" s="329"/>
      <c r="AB324" s="329"/>
      <c r="AC324" s="329"/>
    </row>
    <row r="325" spans="1:29" s="333" customFormat="1" ht="16.5" hidden="1" customHeight="1" thickBot="1">
      <c r="A325" s="329"/>
      <c r="B325" s="475"/>
      <c r="C325" s="545" t="s">
        <v>430</v>
      </c>
      <c r="D325" s="560">
        <f>SUM(D316:D324)</f>
        <v>74.06</v>
      </c>
      <c r="E325" s="560" t="s">
        <v>444</v>
      </c>
      <c r="F325" s="560" t="s">
        <v>398</v>
      </c>
      <c r="G325" s="560">
        <f>SUM(G316:G324)</f>
        <v>30</v>
      </c>
      <c r="H325" s="596">
        <f>SUM(H316:H324)</f>
        <v>0</v>
      </c>
      <c r="I325" s="401"/>
      <c r="J325" s="404"/>
      <c r="K325" s="406"/>
      <c r="L325" s="427"/>
      <c r="M325" s="402"/>
      <c r="N325" s="713"/>
      <c r="O325" s="737"/>
      <c r="P325" s="738"/>
      <c r="Q325" s="412"/>
      <c r="R325" s="411"/>
      <c r="S325" s="407"/>
      <c r="T325" s="408"/>
      <c r="U325" s="330"/>
      <c r="V325" s="689">
        <f t="shared" si="24"/>
        <v>0</v>
      </c>
      <c r="W325" s="329"/>
      <c r="X325" s="329"/>
      <c r="Y325" s="329"/>
      <c r="Z325" s="329"/>
      <c r="AA325" s="329"/>
      <c r="AB325" s="329"/>
      <c r="AC325" s="329"/>
    </row>
    <row r="326" spans="1:29" s="333" customFormat="1" ht="16.5" hidden="1" customHeight="1" thickBot="1">
      <c r="A326" s="329"/>
      <c r="B326" s="604"/>
      <c r="C326" s="345"/>
      <c r="D326" s="345"/>
      <c r="E326" s="345"/>
      <c r="F326" s="345"/>
      <c r="G326" s="345"/>
      <c r="H326" s="594"/>
      <c r="I326" s="411"/>
      <c r="J326" s="411"/>
      <c r="K326" s="411"/>
      <c r="L326" s="373"/>
      <c r="M326" s="411"/>
      <c r="N326" s="411"/>
      <c r="O326" s="412"/>
      <c r="P326" s="412"/>
      <c r="Q326" s="412"/>
      <c r="R326" s="411"/>
      <c r="S326" s="413"/>
      <c r="T326" s="412"/>
      <c r="U326" s="330"/>
      <c r="V326" s="690"/>
      <c r="W326" s="329"/>
      <c r="X326" s="329"/>
      <c r="Y326" s="329"/>
      <c r="Z326" s="329"/>
      <c r="AA326" s="329"/>
      <c r="AB326" s="329"/>
      <c r="AC326" s="329"/>
    </row>
    <row r="327" spans="1:29" s="333" customFormat="1" ht="16.5" customHeight="1">
      <c r="A327" s="329"/>
      <c r="B327" s="604"/>
      <c r="C327" s="365" t="s">
        <v>445</v>
      </c>
      <c r="D327" s="341">
        <v>3.62</v>
      </c>
      <c r="E327" s="331" t="s">
        <v>437</v>
      </c>
      <c r="F327" s="331" t="s">
        <v>9</v>
      </c>
      <c r="G327" s="331">
        <v>1</v>
      </c>
      <c r="H327" s="566">
        <v>40</v>
      </c>
      <c r="I327" s="367"/>
      <c r="J327" s="370"/>
      <c r="K327" s="372"/>
      <c r="L327" s="420"/>
      <c r="M327" s="368"/>
      <c r="N327" s="710"/>
      <c r="O327" s="731"/>
      <c r="P327" s="732"/>
      <c r="Q327" s="412"/>
      <c r="R327" s="411"/>
      <c r="S327" s="415"/>
      <c r="T327" s="416"/>
      <c r="U327" s="330"/>
      <c r="V327" s="687">
        <f t="shared" ref="V327:V332" si="25">SUM(I327:Q327,T327)*H327</f>
        <v>0</v>
      </c>
      <c r="W327" s="329"/>
      <c r="X327" s="329"/>
      <c r="Y327" s="329"/>
      <c r="Z327" s="329"/>
      <c r="AA327" s="329"/>
      <c r="AB327" s="329"/>
      <c r="AC327" s="329"/>
    </row>
    <row r="328" spans="1:29" s="333" customFormat="1" ht="16.5" customHeight="1">
      <c r="A328" s="329"/>
      <c r="B328" s="604"/>
      <c r="C328" s="378" t="s">
        <v>445</v>
      </c>
      <c r="D328" s="342">
        <v>5.49</v>
      </c>
      <c r="E328" s="332" t="s">
        <v>439</v>
      </c>
      <c r="F328" s="332" t="s">
        <v>16</v>
      </c>
      <c r="G328" s="332">
        <v>1</v>
      </c>
      <c r="H328" s="567">
        <v>56.666666666666671</v>
      </c>
      <c r="I328" s="380"/>
      <c r="J328" s="383"/>
      <c r="K328" s="385"/>
      <c r="L328" s="423"/>
      <c r="M328" s="381"/>
      <c r="N328" s="711"/>
      <c r="O328" s="733"/>
      <c r="P328" s="734"/>
      <c r="Q328" s="412"/>
      <c r="R328" s="411"/>
      <c r="S328" s="397"/>
      <c r="T328" s="398"/>
      <c r="U328" s="330"/>
      <c r="V328" s="688">
        <f t="shared" si="25"/>
        <v>0</v>
      </c>
      <c r="W328" s="329"/>
      <c r="X328" s="329"/>
      <c r="Y328" s="329"/>
      <c r="Z328" s="329"/>
      <c r="AA328" s="329"/>
      <c r="AB328" s="329"/>
      <c r="AC328" s="329"/>
    </row>
    <row r="329" spans="1:29" s="333" customFormat="1" ht="16.5" customHeight="1">
      <c r="A329" s="329"/>
      <c r="B329" s="604"/>
      <c r="C329" s="378" t="s">
        <v>445</v>
      </c>
      <c r="D329" s="343">
        <v>6.26</v>
      </c>
      <c r="E329" s="339" t="s">
        <v>441</v>
      </c>
      <c r="F329" s="334" t="s">
        <v>25</v>
      </c>
      <c r="G329" s="334">
        <v>1</v>
      </c>
      <c r="H329" s="568">
        <v>71.666666666666671</v>
      </c>
      <c r="I329" s="391"/>
      <c r="J329" s="394"/>
      <c r="K329" s="396"/>
      <c r="L329" s="425"/>
      <c r="M329" s="392"/>
      <c r="N329" s="712"/>
      <c r="O329" s="735"/>
      <c r="P329" s="736"/>
      <c r="Q329" s="412"/>
      <c r="R329" s="411"/>
      <c r="S329" s="397"/>
      <c r="T329" s="398"/>
      <c r="U329" s="330"/>
      <c r="V329" s="688">
        <f t="shared" si="25"/>
        <v>0</v>
      </c>
      <c r="W329" s="329"/>
      <c r="X329" s="329"/>
      <c r="Y329" s="329"/>
      <c r="Z329" s="329"/>
      <c r="AA329" s="329"/>
      <c r="AB329" s="329"/>
      <c r="AC329" s="329"/>
    </row>
    <row r="330" spans="1:29" s="333" customFormat="1" ht="16.5" customHeight="1">
      <c r="A330" s="329"/>
      <c r="B330" s="604"/>
      <c r="C330" s="378" t="s">
        <v>445</v>
      </c>
      <c r="D330" s="342">
        <v>11.4</v>
      </c>
      <c r="E330" s="332" t="s">
        <v>446</v>
      </c>
      <c r="F330" s="332" t="s">
        <v>27</v>
      </c>
      <c r="G330" s="332">
        <v>1</v>
      </c>
      <c r="H330" s="567">
        <v>133.33333333333334</v>
      </c>
      <c r="I330" s="380"/>
      <c r="J330" s="383"/>
      <c r="K330" s="385"/>
      <c r="L330" s="423"/>
      <c r="M330" s="381"/>
      <c r="N330" s="711"/>
      <c r="O330" s="733"/>
      <c r="P330" s="734"/>
      <c r="Q330" s="412"/>
      <c r="R330" s="411"/>
      <c r="S330" s="397"/>
      <c r="T330" s="398"/>
      <c r="U330" s="330"/>
      <c r="V330" s="688">
        <f t="shared" si="25"/>
        <v>0</v>
      </c>
      <c r="W330" s="329"/>
      <c r="X330" s="329"/>
      <c r="Y330" s="329"/>
      <c r="Z330" s="329"/>
      <c r="AA330" s="329"/>
      <c r="AB330" s="329"/>
      <c r="AC330" s="329"/>
    </row>
    <row r="331" spans="1:29" s="333" customFormat="1" ht="16.5" customHeight="1" thickBot="1">
      <c r="A331" s="329"/>
      <c r="B331" s="604"/>
      <c r="C331" s="478" t="s">
        <v>445</v>
      </c>
      <c r="D331" s="479">
        <v>13.1</v>
      </c>
      <c r="E331" s="360" t="s">
        <v>443</v>
      </c>
      <c r="F331" s="360" t="s">
        <v>37</v>
      </c>
      <c r="G331" s="360">
        <v>1</v>
      </c>
      <c r="H331" s="597">
        <v>151.66666666666669</v>
      </c>
      <c r="I331" s="480"/>
      <c r="J331" s="483"/>
      <c r="K331" s="485"/>
      <c r="L331" s="487"/>
      <c r="M331" s="481"/>
      <c r="N331" s="719"/>
      <c r="O331" s="750"/>
      <c r="P331" s="751"/>
      <c r="Q331" s="412"/>
      <c r="R331" s="411"/>
      <c r="S331" s="489"/>
      <c r="T331" s="488"/>
      <c r="U331" s="330"/>
      <c r="V331" s="688">
        <f t="shared" si="25"/>
        <v>0</v>
      </c>
      <c r="W331" s="329"/>
      <c r="X331" s="329"/>
      <c r="Y331" s="329"/>
      <c r="Z331" s="329"/>
      <c r="AA331" s="329"/>
      <c r="AB331" s="329"/>
      <c r="AC331" s="329"/>
    </row>
    <row r="332" spans="1:29" s="333" customFormat="1" ht="16.5" customHeight="1" thickBot="1">
      <c r="A332" s="329"/>
      <c r="B332" s="604"/>
      <c r="C332" s="399" t="s">
        <v>447</v>
      </c>
      <c r="D332" s="361">
        <f>SUM(D327:D331)</f>
        <v>39.869999999999997</v>
      </c>
      <c r="E332" s="361" t="s">
        <v>448</v>
      </c>
      <c r="F332" s="361" t="s">
        <v>398</v>
      </c>
      <c r="G332" s="361">
        <f>SUM(G327:G331)</f>
        <v>5</v>
      </c>
      <c r="H332" s="598">
        <f>SUM(H327:H331)</f>
        <v>453.33333333333337</v>
      </c>
      <c r="I332" s="401"/>
      <c r="J332" s="404"/>
      <c r="K332" s="406"/>
      <c r="L332" s="427"/>
      <c r="M332" s="402"/>
      <c r="N332" s="713"/>
      <c r="O332" s="737"/>
      <c r="P332" s="738"/>
      <c r="Q332" s="412"/>
      <c r="R332" s="411"/>
      <c r="S332" s="407"/>
      <c r="T332" s="408"/>
      <c r="U332" s="330"/>
      <c r="V332" s="689">
        <f t="shared" si="25"/>
        <v>0</v>
      </c>
      <c r="W332" s="329"/>
      <c r="X332" s="329"/>
      <c r="Y332" s="329"/>
      <c r="Z332" s="329"/>
      <c r="AA332" s="329"/>
      <c r="AB332" s="329"/>
      <c r="AC332" s="329"/>
    </row>
    <row r="333" spans="1:29" s="333" customFormat="1" ht="16.5" customHeight="1">
      <c r="A333" s="329"/>
      <c r="B333" s="604"/>
      <c r="C333" s="345"/>
      <c r="D333" s="345"/>
      <c r="E333" s="345"/>
      <c r="F333" s="345"/>
      <c r="G333" s="345"/>
      <c r="H333" s="594"/>
      <c r="I333" s="411"/>
      <c r="J333" s="411"/>
      <c r="K333" s="411"/>
      <c r="L333" s="373"/>
      <c r="M333" s="411"/>
      <c r="N333" s="411"/>
      <c r="O333" s="412"/>
      <c r="P333" s="412"/>
      <c r="Q333" s="412"/>
      <c r="R333" s="411"/>
      <c r="S333" s="413"/>
      <c r="T333" s="412"/>
      <c r="U333" s="330"/>
      <c r="V333" s="690"/>
      <c r="W333" s="329"/>
      <c r="X333" s="329"/>
      <c r="Y333" s="329"/>
      <c r="Z333" s="329"/>
      <c r="AA333" s="329"/>
      <c r="AB333" s="329"/>
      <c r="AC333" s="329"/>
    </row>
    <row r="334" spans="1:29" s="333" customFormat="1" ht="16.5" customHeight="1">
      <c r="A334" s="329"/>
      <c r="B334" s="604"/>
      <c r="C334" s="345"/>
      <c r="D334" s="345"/>
      <c r="E334" s="345"/>
      <c r="F334" s="345"/>
      <c r="G334" s="345"/>
      <c r="H334" s="594"/>
      <c r="I334" s="411"/>
      <c r="J334" s="411"/>
      <c r="K334" s="411"/>
      <c r="L334" s="373"/>
      <c r="M334" s="411"/>
      <c r="N334" s="411"/>
      <c r="O334" s="412"/>
      <c r="P334" s="412"/>
      <c r="Q334" s="412"/>
      <c r="R334" s="411"/>
      <c r="S334" s="413"/>
      <c r="T334" s="412"/>
      <c r="U334" s="330"/>
      <c r="V334" s="690"/>
      <c r="W334" s="329"/>
      <c r="X334" s="329"/>
      <c r="Y334" s="329"/>
      <c r="Z334" s="329"/>
      <c r="AA334" s="329"/>
      <c r="AB334" s="329"/>
      <c r="AC334" s="329"/>
    </row>
    <row r="335" spans="1:29" s="333" customFormat="1" ht="16.5" customHeight="1" thickBot="1">
      <c r="A335" s="329"/>
      <c r="B335" s="475"/>
      <c r="C335" s="345"/>
      <c r="D335" s="345"/>
      <c r="E335" s="345"/>
      <c r="F335" s="345"/>
      <c r="G335" s="345"/>
      <c r="H335" s="594"/>
      <c r="I335" s="411"/>
      <c r="J335" s="411"/>
      <c r="K335" s="411"/>
      <c r="L335" s="373"/>
      <c r="M335" s="411"/>
      <c r="N335" s="411"/>
      <c r="O335" s="412"/>
      <c r="P335" s="412"/>
      <c r="Q335" s="412"/>
      <c r="R335" s="411"/>
      <c r="S335" s="413"/>
      <c r="T335" s="412"/>
      <c r="U335" s="330"/>
      <c r="V335" s="690"/>
      <c r="W335" s="329"/>
      <c r="X335" s="329"/>
      <c r="Y335" s="329"/>
      <c r="Z335" s="329"/>
      <c r="AA335" s="329"/>
      <c r="AB335" s="329"/>
      <c r="AC335" s="329"/>
    </row>
    <row r="336" spans="1:29" s="333" customFormat="1" ht="16.5" customHeight="1">
      <c r="A336" s="329"/>
      <c r="B336" s="475"/>
      <c r="C336" s="365" t="s">
        <v>518</v>
      </c>
      <c r="D336" s="418">
        <v>5.25</v>
      </c>
      <c r="E336" s="331" t="s">
        <v>509</v>
      </c>
      <c r="F336" s="331" t="s">
        <v>7</v>
      </c>
      <c r="G336" s="331">
        <v>5</v>
      </c>
      <c r="H336" s="566">
        <v>71.666666666666671</v>
      </c>
      <c r="I336" s="367"/>
      <c r="J336" s="370"/>
      <c r="K336" s="372"/>
      <c r="L336" s="420"/>
      <c r="M336" s="368"/>
      <c r="N336" s="710"/>
      <c r="O336" s="731"/>
      <c r="P336" s="732"/>
      <c r="Q336" s="412"/>
      <c r="R336" s="411"/>
      <c r="S336" s="415"/>
      <c r="T336" s="416"/>
      <c r="U336" s="330"/>
      <c r="V336" s="687">
        <f>SUM(I336:Q336,T336)*H336</f>
        <v>0</v>
      </c>
      <c r="W336" s="329"/>
      <c r="X336" s="329"/>
      <c r="Y336" s="329"/>
      <c r="Z336" s="329"/>
      <c r="AA336" s="329"/>
      <c r="AB336" s="329"/>
      <c r="AC336" s="329"/>
    </row>
    <row r="337" spans="1:29" s="333" customFormat="1" ht="16.5" customHeight="1">
      <c r="A337" s="329"/>
      <c r="B337" s="604"/>
      <c r="C337" s="378" t="s">
        <v>518</v>
      </c>
      <c r="D337" s="456">
        <v>7.59</v>
      </c>
      <c r="E337" s="332" t="s">
        <v>510</v>
      </c>
      <c r="F337" s="332" t="s">
        <v>12</v>
      </c>
      <c r="G337" s="421">
        <v>5</v>
      </c>
      <c r="H337" s="567">
        <v>116.66666666666667</v>
      </c>
      <c r="I337" s="380"/>
      <c r="J337" s="383"/>
      <c r="K337" s="385"/>
      <c r="L337" s="423"/>
      <c r="M337" s="381"/>
      <c r="N337" s="711"/>
      <c r="O337" s="733"/>
      <c r="P337" s="734"/>
      <c r="Q337" s="412"/>
      <c r="R337" s="411"/>
      <c r="S337" s="397"/>
      <c r="T337" s="398"/>
      <c r="U337" s="330"/>
      <c r="V337" s="688">
        <f t="shared" ref="V337:V344" si="26">SUM(I337:Q337,T337)*H337</f>
        <v>0</v>
      </c>
      <c r="W337" s="329"/>
      <c r="X337" s="329"/>
      <c r="Y337" s="329"/>
      <c r="Z337" s="329"/>
      <c r="AA337" s="329"/>
      <c r="AB337" s="329"/>
      <c r="AC337" s="329"/>
    </row>
    <row r="338" spans="1:29" s="333" customFormat="1" ht="16.5" customHeight="1">
      <c r="A338" s="329"/>
      <c r="B338" s="604"/>
      <c r="C338" s="378" t="s">
        <v>518</v>
      </c>
      <c r="D338" s="456">
        <v>13.67</v>
      </c>
      <c r="E338" s="332" t="s">
        <v>511</v>
      </c>
      <c r="F338" s="332" t="s">
        <v>9</v>
      </c>
      <c r="G338" s="421">
        <v>5</v>
      </c>
      <c r="H338" s="567">
        <v>160</v>
      </c>
      <c r="I338" s="380"/>
      <c r="J338" s="383"/>
      <c r="K338" s="385"/>
      <c r="L338" s="423"/>
      <c r="M338" s="381"/>
      <c r="N338" s="711"/>
      <c r="O338" s="733"/>
      <c r="P338" s="734"/>
      <c r="Q338" s="412"/>
      <c r="R338" s="411"/>
      <c r="S338" s="397"/>
      <c r="T338" s="398"/>
      <c r="U338" s="330"/>
      <c r="V338" s="688">
        <f t="shared" si="26"/>
        <v>0</v>
      </c>
      <c r="W338" s="329"/>
      <c r="X338" s="329"/>
      <c r="Y338" s="329"/>
      <c r="Z338" s="329"/>
      <c r="AA338" s="329"/>
      <c r="AB338" s="329"/>
      <c r="AC338" s="329"/>
    </row>
    <row r="339" spans="1:29" s="333" customFormat="1" ht="16.5" customHeight="1">
      <c r="A339" s="329"/>
      <c r="B339" s="604"/>
      <c r="C339" s="378" t="s">
        <v>518</v>
      </c>
      <c r="D339" s="456">
        <v>21.91</v>
      </c>
      <c r="E339" s="332" t="s">
        <v>512</v>
      </c>
      <c r="F339" s="332" t="s">
        <v>16</v>
      </c>
      <c r="G339" s="421">
        <v>5</v>
      </c>
      <c r="H339" s="567">
        <v>211.66666666666669</v>
      </c>
      <c r="I339" s="380"/>
      <c r="J339" s="383"/>
      <c r="K339" s="385"/>
      <c r="L339" s="423"/>
      <c r="M339" s="381"/>
      <c r="N339" s="711"/>
      <c r="O339" s="733"/>
      <c r="P339" s="734"/>
      <c r="Q339" s="412"/>
      <c r="R339" s="411"/>
      <c r="S339" s="397"/>
      <c r="T339" s="398"/>
      <c r="U339" s="330"/>
      <c r="V339" s="688">
        <f t="shared" si="26"/>
        <v>0</v>
      </c>
      <c r="W339" s="329"/>
      <c r="X339" s="329"/>
      <c r="Y339" s="329"/>
      <c r="Z339" s="329"/>
      <c r="AA339" s="329"/>
      <c r="AB339" s="329"/>
      <c r="AC339" s="329"/>
    </row>
    <row r="340" spans="1:29" s="333" customFormat="1" ht="16.5" customHeight="1">
      <c r="A340" s="329"/>
      <c r="B340" s="604"/>
      <c r="C340" s="378" t="s">
        <v>518</v>
      </c>
      <c r="D340" s="456">
        <v>6.66</v>
      </c>
      <c r="E340" s="332" t="s">
        <v>513</v>
      </c>
      <c r="F340" s="332" t="s">
        <v>25</v>
      </c>
      <c r="G340" s="421">
        <v>1</v>
      </c>
      <c r="H340" s="567">
        <v>65</v>
      </c>
      <c r="I340" s="380"/>
      <c r="J340" s="383"/>
      <c r="K340" s="385"/>
      <c r="L340" s="423"/>
      <c r="M340" s="381"/>
      <c r="N340" s="711"/>
      <c r="O340" s="733"/>
      <c r="P340" s="734"/>
      <c r="Q340" s="412"/>
      <c r="R340" s="411"/>
      <c r="S340" s="397"/>
      <c r="T340" s="398"/>
      <c r="U340" s="330"/>
      <c r="V340" s="688">
        <f t="shared" si="26"/>
        <v>0</v>
      </c>
      <c r="W340" s="329"/>
      <c r="X340" s="329"/>
      <c r="Y340" s="329"/>
      <c r="Z340" s="329"/>
      <c r="AA340" s="329"/>
      <c r="AB340" s="329"/>
      <c r="AC340" s="329"/>
    </row>
    <row r="341" spans="1:29" s="333" customFormat="1" ht="16.5" customHeight="1">
      <c r="A341" s="329"/>
      <c r="B341" s="604"/>
      <c r="C341" s="378" t="s">
        <v>518</v>
      </c>
      <c r="D341" s="456">
        <v>6.88</v>
      </c>
      <c r="E341" s="332" t="s">
        <v>514</v>
      </c>
      <c r="F341" s="332" t="s">
        <v>27</v>
      </c>
      <c r="G341" s="421">
        <v>1</v>
      </c>
      <c r="H341" s="567">
        <v>66.666666666666671</v>
      </c>
      <c r="I341" s="380"/>
      <c r="J341" s="383"/>
      <c r="K341" s="385"/>
      <c r="L341" s="423"/>
      <c r="M341" s="381"/>
      <c r="N341" s="711"/>
      <c r="O341" s="733"/>
      <c r="P341" s="734"/>
      <c r="Q341" s="412"/>
      <c r="R341" s="411"/>
      <c r="S341" s="397"/>
      <c r="T341" s="398"/>
      <c r="U341" s="330"/>
      <c r="V341" s="688">
        <f t="shared" si="26"/>
        <v>0</v>
      </c>
      <c r="W341" s="329"/>
      <c r="X341" s="329"/>
      <c r="Y341" s="329"/>
      <c r="Z341" s="329"/>
      <c r="AA341" s="329"/>
      <c r="AB341" s="329"/>
      <c r="AC341" s="329"/>
    </row>
    <row r="342" spans="1:29" s="333" customFormat="1" ht="16.5" customHeight="1">
      <c r="A342" s="329"/>
      <c r="B342" s="604"/>
      <c r="C342" s="378" t="s">
        <v>518</v>
      </c>
      <c r="D342" s="456">
        <v>10.48</v>
      </c>
      <c r="E342" s="332" t="s">
        <v>515</v>
      </c>
      <c r="F342" s="332" t="s">
        <v>37</v>
      </c>
      <c r="G342" s="421">
        <v>1</v>
      </c>
      <c r="H342" s="567">
        <v>110</v>
      </c>
      <c r="I342" s="380"/>
      <c r="J342" s="383"/>
      <c r="K342" s="385"/>
      <c r="L342" s="423"/>
      <c r="M342" s="381"/>
      <c r="N342" s="711"/>
      <c r="O342" s="733"/>
      <c r="P342" s="734"/>
      <c r="Q342" s="412"/>
      <c r="R342" s="411"/>
      <c r="S342" s="397"/>
      <c r="T342" s="398"/>
      <c r="U342" s="330"/>
      <c r="V342" s="688">
        <f t="shared" si="26"/>
        <v>0</v>
      </c>
      <c r="W342" s="329"/>
      <c r="X342" s="329"/>
      <c r="Y342" s="329"/>
      <c r="Z342" s="329"/>
      <c r="AA342" s="329"/>
      <c r="AB342" s="329"/>
      <c r="AC342" s="329"/>
    </row>
    <row r="343" spans="1:29" s="333" customFormat="1" ht="16.5" customHeight="1" thickBot="1">
      <c r="A343" s="329"/>
      <c r="B343" s="604"/>
      <c r="C343" s="389" t="s">
        <v>518</v>
      </c>
      <c r="D343" s="457">
        <v>13.43</v>
      </c>
      <c r="E343" s="334" t="s">
        <v>516</v>
      </c>
      <c r="F343" s="417" t="s">
        <v>39</v>
      </c>
      <c r="G343" s="417">
        <v>1</v>
      </c>
      <c r="H343" s="568">
        <v>100</v>
      </c>
      <c r="I343" s="391"/>
      <c r="J343" s="394"/>
      <c r="K343" s="396"/>
      <c r="L343" s="425"/>
      <c r="M343" s="392"/>
      <c r="N343" s="712"/>
      <c r="O343" s="735"/>
      <c r="P343" s="736"/>
      <c r="Q343" s="412"/>
      <c r="R343" s="411"/>
      <c r="S343" s="397"/>
      <c r="T343" s="398"/>
      <c r="U343" s="330"/>
      <c r="V343" s="688">
        <f t="shared" si="26"/>
        <v>0</v>
      </c>
      <c r="W343" s="329"/>
      <c r="X343" s="329"/>
      <c r="Y343" s="329"/>
      <c r="Z343" s="329"/>
      <c r="AA343" s="329"/>
      <c r="AB343" s="329"/>
      <c r="AC343" s="329"/>
    </row>
    <row r="344" spans="1:29" s="333" customFormat="1" ht="16.5" customHeight="1" thickBot="1">
      <c r="A344" s="329"/>
      <c r="B344" s="604"/>
      <c r="C344" s="399" t="s">
        <v>508</v>
      </c>
      <c r="D344" s="359">
        <f>SUM(D336:D343)</f>
        <v>85.87</v>
      </c>
      <c r="E344" s="359" t="s">
        <v>517</v>
      </c>
      <c r="F344" s="359" t="s">
        <v>398</v>
      </c>
      <c r="G344" s="473">
        <f>SUM(G336:G343)</f>
        <v>24</v>
      </c>
      <c r="H344" s="578">
        <f>SUM(H336:H343)</f>
        <v>901.66666666666663</v>
      </c>
      <c r="I344" s="401"/>
      <c r="J344" s="404"/>
      <c r="K344" s="406"/>
      <c r="L344" s="427"/>
      <c r="M344" s="402"/>
      <c r="N344" s="713"/>
      <c r="O344" s="737"/>
      <c r="P344" s="738"/>
      <c r="Q344" s="412"/>
      <c r="R344" s="411"/>
      <c r="S344" s="407"/>
      <c r="T344" s="408"/>
      <c r="U344" s="330"/>
      <c r="V344" s="689">
        <f t="shared" si="26"/>
        <v>0</v>
      </c>
      <c r="W344" s="329"/>
      <c r="X344" s="329"/>
      <c r="Y344" s="329"/>
      <c r="Z344" s="329"/>
      <c r="AA344" s="329"/>
      <c r="AB344" s="329"/>
      <c r="AC344" s="329"/>
    </row>
    <row r="345" spans="1:29" s="333" customFormat="1" ht="16.5" hidden="1" customHeight="1">
      <c r="A345" s="329"/>
      <c r="B345" s="475"/>
      <c r="C345" s="345"/>
      <c r="D345" s="345"/>
      <c r="E345" s="345"/>
      <c r="F345" s="345"/>
      <c r="G345" s="345"/>
      <c r="H345" s="594"/>
      <c r="I345" s="411"/>
      <c r="J345" s="411"/>
      <c r="K345" s="411"/>
      <c r="L345" s="373"/>
      <c r="M345" s="411"/>
      <c r="N345" s="411"/>
      <c r="O345" s="412"/>
      <c r="P345" s="412"/>
      <c r="Q345" s="412"/>
      <c r="R345" s="411"/>
      <c r="S345" s="413"/>
      <c r="T345" s="412"/>
      <c r="U345" s="330"/>
      <c r="V345" s="690"/>
      <c r="W345" s="329"/>
      <c r="X345" s="329"/>
      <c r="Y345" s="329"/>
      <c r="Z345" s="329"/>
      <c r="AA345" s="329"/>
      <c r="AB345" s="329"/>
      <c r="AC345" s="329"/>
    </row>
    <row r="346" spans="1:29" s="333" customFormat="1" ht="16.5" hidden="1" customHeight="1" thickBot="1">
      <c r="A346" s="329"/>
      <c r="B346" s="490"/>
      <c r="C346" s="345"/>
      <c r="D346" s="345"/>
      <c r="E346" s="345"/>
      <c r="F346" s="345"/>
      <c r="G346" s="345"/>
      <c r="H346" s="594"/>
      <c r="I346" s="411"/>
      <c r="J346" s="411"/>
      <c r="K346" s="411"/>
      <c r="L346" s="373"/>
      <c r="M346" s="411"/>
      <c r="N346" s="411"/>
      <c r="O346" s="412"/>
      <c r="P346" s="412"/>
      <c r="Q346" s="412"/>
      <c r="R346" s="411"/>
      <c r="S346" s="413"/>
      <c r="T346" s="412"/>
      <c r="U346" s="330"/>
      <c r="V346" s="690"/>
      <c r="W346" s="329"/>
      <c r="X346" s="329"/>
      <c r="Y346" s="329"/>
      <c r="Z346" s="329"/>
      <c r="AA346" s="329"/>
      <c r="AB346" s="329"/>
      <c r="AC346" s="329"/>
    </row>
    <row r="347" spans="1:29" s="333" customFormat="1" ht="16.5" hidden="1" customHeight="1" thickBot="1">
      <c r="A347" s="329"/>
      <c r="B347" s="605" t="s">
        <v>604</v>
      </c>
      <c r="C347" s="517" t="s">
        <v>519</v>
      </c>
      <c r="D347" s="561">
        <v>3.4</v>
      </c>
      <c r="E347" s="519" t="s">
        <v>521</v>
      </c>
      <c r="F347" s="519" t="s">
        <v>7</v>
      </c>
      <c r="G347" s="519">
        <v>5</v>
      </c>
      <c r="H347" s="585">
        <v>0</v>
      </c>
      <c r="I347" s="367"/>
      <c r="J347" s="370"/>
      <c r="K347" s="372"/>
      <c r="L347" s="420"/>
      <c r="M347" s="368"/>
      <c r="N347" s="710"/>
      <c r="O347" s="731"/>
      <c r="P347" s="732"/>
      <c r="Q347" s="412"/>
      <c r="R347" s="411"/>
      <c r="S347" s="415"/>
      <c r="T347" s="416"/>
      <c r="U347" s="330"/>
      <c r="V347" s="687">
        <f>SUM(I347:Q347,T347)*H347</f>
        <v>0</v>
      </c>
      <c r="W347" s="329"/>
      <c r="X347" s="329"/>
      <c r="Y347" s="329"/>
      <c r="Z347" s="329"/>
      <c r="AA347" s="329"/>
      <c r="AB347" s="329"/>
      <c r="AC347" s="329"/>
    </row>
    <row r="348" spans="1:29" s="333" customFormat="1" ht="16.5" hidden="1" customHeight="1" thickBot="1">
      <c r="A348" s="329"/>
      <c r="B348" s="605"/>
      <c r="C348" s="517" t="s">
        <v>519</v>
      </c>
      <c r="D348" s="562">
        <v>5.7</v>
      </c>
      <c r="E348" s="530" t="s">
        <v>522</v>
      </c>
      <c r="F348" s="530" t="s">
        <v>12</v>
      </c>
      <c r="G348" s="529">
        <v>5</v>
      </c>
      <c r="H348" s="586">
        <v>0</v>
      </c>
      <c r="I348" s="380"/>
      <c r="J348" s="383"/>
      <c r="K348" s="385"/>
      <c r="L348" s="423"/>
      <c r="M348" s="381"/>
      <c r="N348" s="711"/>
      <c r="O348" s="733"/>
      <c r="P348" s="734"/>
      <c r="Q348" s="412"/>
      <c r="R348" s="411"/>
      <c r="S348" s="397"/>
      <c r="T348" s="398"/>
      <c r="U348" s="330"/>
      <c r="V348" s="688">
        <f t="shared" ref="V348:V354" si="27">SUM(I348:Q348,T348)*H348</f>
        <v>0</v>
      </c>
      <c r="W348" s="329"/>
      <c r="X348" s="329"/>
      <c r="Y348" s="329"/>
      <c r="Z348" s="329"/>
      <c r="AA348" s="329"/>
      <c r="AB348" s="329"/>
      <c r="AC348" s="329"/>
    </row>
    <row r="349" spans="1:29" s="329" customFormat="1" ht="16.5" hidden="1" customHeight="1" thickBot="1">
      <c r="B349" s="605"/>
      <c r="C349" s="517" t="s">
        <v>519</v>
      </c>
      <c r="D349" s="562">
        <v>10.3</v>
      </c>
      <c r="E349" s="530" t="s">
        <v>523</v>
      </c>
      <c r="F349" s="530" t="s">
        <v>9</v>
      </c>
      <c r="G349" s="529">
        <v>5</v>
      </c>
      <c r="H349" s="586">
        <v>0</v>
      </c>
      <c r="I349" s="380"/>
      <c r="J349" s="383"/>
      <c r="K349" s="385"/>
      <c r="L349" s="423"/>
      <c r="M349" s="381"/>
      <c r="N349" s="711"/>
      <c r="O349" s="733"/>
      <c r="P349" s="734"/>
      <c r="Q349" s="412"/>
      <c r="R349" s="411"/>
      <c r="S349" s="397"/>
      <c r="T349" s="398"/>
      <c r="U349" s="330"/>
      <c r="V349" s="688">
        <f t="shared" si="27"/>
        <v>0</v>
      </c>
    </row>
    <row r="350" spans="1:29" s="333" customFormat="1" ht="16.5" hidden="1" customHeight="1" thickBot="1">
      <c r="A350" s="329"/>
      <c r="B350" s="605"/>
      <c r="C350" s="517" t="s">
        <v>519</v>
      </c>
      <c r="D350" s="562">
        <v>12.5</v>
      </c>
      <c r="E350" s="530" t="s">
        <v>524</v>
      </c>
      <c r="F350" s="530" t="s">
        <v>16</v>
      </c>
      <c r="G350" s="529">
        <v>5</v>
      </c>
      <c r="H350" s="586">
        <v>0</v>
      </c>
      <c r="I350" s="380"/>
      <c r="J350" s="383"/>
      <c r="K350" s="385"/>
      <c r="L350" s="423"/>
      <c r="M350" s="381"/>
      <c r="N350" s="711"/>
      <c r="O350" s="733"/>
      <c r="P350" s="734"/>
      <c r="Q350" s="412"/>
      <c r="R350" s="411"/>
      <c r="S350" s="397"/>
      <c r="T350" s="398"/>
      <c r="U350" s="330"/>
      <c r="V350" s="688">
        <f t="shared" si="27"/>
        <v>0</v>
      </c>
      <c r="W350" s="329"/>
      <c r="X350" s="329"/>
      <c r="Y350" s="329"/>
      <c r="Z350" s="329"/>
      <c r="AA350" s="329"/>
      <c r="AB350" s="329"/>
      <c r="AC350" s="329"/>
    </row>
    <row r="351" spans="1:29" s="333" customFormat="1" ht="16.5" hidden="1" customHeight="1" thickBot="1">
      <c r="A351" s="329"/>
      <c r="B351" s="605"/>
      <c r="C351" s="517" t="s">
        <v>519</v>
      </c>
      <c r="D351" s="562">
        <v>5.6</v>
      </c>
      <c r="E351" s="530" t="s">
        <v>525</v>
      </c>
      <c r="F351" s="530" t="s">
        <v>25</v>
      </c>
      <c r="G351" s="529">
        <v>1</v>
      </c>
      <c r="H351" s="586">
        <v>0</v>
      </c>
      <c r="I351" s="380"/>
      <c r="J351" s="383"/>
      <c r="K351" s="385"/>
      <c r="L351" s="423"/>
      <c r="M351" s="381"/>
      <c r="N351" s="711"/>
      <c r="O351" s="733"/>
      <c r="P351" s="734"/>
      <c r="Q351" s="412"/>
      <c r="R351" s="411"/>
      <c r="S351" s="397"/>
      <c r="T351" s="398"/>
      <c r="U351" s="330"/>
      <c r="V351" s="688">
        <f t="shared" si="27"/>
        <v>0</v>
      </c>
      <c r="W351" s="329"/>
      <c r="X351" s="329"/>
      <c r="Y351" s="329"/>
      <c r="Z351" s="329"/>
      <c r="AA351" s="329"/>
      <c r="AB351" s="329"/>
      <c r="AC351" s="329"/>
    </row>
    <row r="352" spans="1:29" s="333" customFormat="1" ht="16.5" hidden="1" customHeight="1" thickBot="1">
      <c r="A352" s="329"/>
      <c r="B352" s="605"/>
      <c r="C352" s="517" t="s">
        <v>519</v>
      </c>
      <c r="D352" s="562">
        <v>7.9</v>
      </c>
      <c r="E352" s="530" t="s">
        <v>526</v>
      </c>
      <c r="F352" s="530" t="s">
        <v>27</v>
      </c>
      <c r="G352" s="529">
        <v>1</v>
      </c>
      <c r="H352" s="586">
        <v>0</v>
      </c>
      <c r="I352" s="380"/>
      <c r="J352" s="383"/>
      <c r="K352" s="385"/>
      <c r="L352" s="423"/>
      <c r="M352" s="381"/>
      <c r="N352" s="711"/>
      <c r="O352" s="733"/>
      <c r="P352" s="734"/>
      <c r="Q352" s="412"/>
      <c r="R352" s="411"/>
      <c r="S352" s="397"/>
      <c r="T352" s="398"/>
      <c r="U352" s="330"/>
      <c r="V352" s="688">
        <f t="shared" si="27"/>
        <v>0</v>
      </c>
      <c r="W352" s="329"/>
      <c r="X352" s="329"/>
      <c r="Y352" s="329"/>
      <c r="Z352" s="329"/>
      <c r="AA352" s="329"/>
      <c r="AB352" s="329"/>
      <c r="AC352" s="329"/>
    </row>
    <row r="353" spans="1:30" s="333" customFormat="1" ht="16.5" hidden="1" customHeight="1" thickBot="1">
      <c r="A353" s="329"/>
      <c r="B353" s="605"/>
      <c r="C353" s="517" t="s">
        <v>519</v>
      </c>
      <c r="D353" s="562">
        <v>15.95</v>
      </c>
      <c r="E353" s="530" t="s">
        <v>527</v>
      </c>
      <c r="F353" s="530" t="s">
        <v>37</v>
      </c>
      <c r="G353" s="529">
        <v>1</v>
      </c>
      <c r="H353" s="586">
        <v>0</v>
      </c>
      <c r="I353" s="380"/>
      <c r="J353" s="383"/>
      <c r="K353" s="385"/>
      <c r="L353" s="423"/>
      <c r="M353" s="381"/>
      <c r="N353" s="711"/>
      <c r="O353" s="733"/>
      <c r="P353" s="734"/>
      <c r="Q353" s="412"/>
      <c r="R353" s="411"/>
      <c r="S353" s="397"/>
      <c r="T353" s="398"/>
      <c r="U353" s="330"/>
      <c r="V353" s="688">
        <f t="shared" si="27"/>
        <v>0</v>
      </c>
      <c r="W353" s="329"/>
      <c r="X353" s="329"/>
      <c r="Y353" s="329"/>
      <c r="Z353" s="329"/>
      <c r="AA353" s="329"/>
      <c r="AB353" s="329"/>
      <c r="AC353" s="329"/>
    </row>
    <row r="354" spans="1:30" s="329" customFormat="1" ht="16.5" hidden="1" customHeight="1" thickBot="1">
      <c r="B354" s="605"/>
      <c r="C354" s="517" t="s">
        <v>520</v>
      </c>
      <c r="D354" s="563">
        <f>SUM(D347:D353)</f>
        <v>61.349999999999994</v>
      </c>
      <c r="E354" s="563" t="s">
        <v>528</v>
      </c>
      <c r="F354" s="563" t="s">
        <v>398</v>
      </c>
      <c r="G354" s="564">
        <f>SUM(G347:G353)</f>
        <v>23</v>
      </c>
      <c r="H354" s="588">
        <f>SUM(H347:H353)</f>
        <v>0</v>
      </c>
      <c r="I354" s="401"/>
      <c r="J354" s="404"/>
      <c r="K354" s="406"/>
      <c r="L354" s="427"/>
      <c r="M354" s="402"/>
      <c r="N354" s="713"/>
      <c r="O354" s="737"/>
      <c r="P354" s="738"/>
      <c r="Q354" s="412"/>
      <c r="R354" s="411"/>
      <c r="S354" s="407"/>
      <c r="T354" s="408"/>
      <c r="U354" s="330"/>
      <c r="V354" s="689">
        <f t="shared" si="27"/>
        <v>0</v>
      </c>
    </row>
    <row r="355" spans="1:30" s="329" customFormat="1" ht="16.5" hidden="1" customHeight="1" thickBot="1">
      <c r="B355" s="475"/>
      <c r="C355" s="345"/>
      <c r="D355" s="345"/>
      <c r="E355" s="345"/>
      <c r="F355" s="345"/>
      <c r="G355" s="345"/>
      <c r="H355" s="594"/>
      <c r="I355" s="411"/>
      <c r="J355" s="411"/>
      <c r="K355" s="411"/>
      <c r="L355" s="373"/>
      <c r="M355" s="411"/>
      <c r="N355" s="411"/>
      <c r="O355" s="412"/>
      <c r="P355" s="412"/>
      <c r="Q355" s="412"/>
      <c r="R355" s="411"/>
      <c r="S355" s="413"/>
      <c r="T355" s="412"/>
      <c r="U355" s="330"/>
      <c r="V355" s="690"/>
    </row>
    <row r="356" spans="1:30" s="329" customFormat="1" ht="16.5" hidden="1" customHeight="1" thickBot="1">
      <c r="B356" s="605" t="s">
        <v>604</v>
      </c>
      <c r="C356" s="517" t="s">
        <v>529</v>
      </c>
      <c r="D356" s="565">
        <v>1.67</v>
      </c>
      <c r="E356" s="519" t="s">
        <v>531</v>
      </c>
      <c r="F356" s="519" t="s">
        <v>7</v>
      </c>
      <c r="G356" s="519">
        <v>5</v>
      </c>
      <c r="H356" s="599">
        <v>0</v>
      </c>
      <c r="I356" s="367"/>
      <c r="J356" s="370"/>
      <c r="K356" s="372"/>
      <c r="L356" s="420"/>
      <c r="M356" s="368"/>
      <c r="N356" s="710"/>
      <c r="O356" s="731"/>
      <c r="P356" s="732"/>
      <c r="Q356" s="412"/>
      <c r="R356" s="411"/>
      <c r="S356" s="415"/>
      <c r="T356" s="416"/>
      <c r="U356" s="330"/>
      <c r="V356" s="687">
        <f>SUM(I356:Q356,T356)*H356</f>
        <v>0</v>
      </c>
    </row>
    <row r="357" spans="1:30" s="333" customFormat="1" ht="16.5" hidden="1" customHeight="1" thickBot="1">
      <c r="A357" s="329"/>
      <c r="B357" s="605"/>
      <c r="C357" s="517" t="s">
        <v>529</v>
      </c>
      <c r="D357" s="565">
        <v>5.09</v>
      </c>
      <c r="E357" s="530" t="s">
        <v>532</v>
      </c>
      <c r="F357" s="530" t="s">
        <v>12</v>
      </c>
      <c r="G357" s="529">
        <v>5</v>
      </c>
      <c r="H357" s="599">
        <v>0</v>
      </c>
      <c r="I357" s="380"/>
      <c r="J357" s="383"/>
      <c r="K357" s="385"/>
      <c r="L357" s="423"/>
      <c r="M357" s="381"/>
      <c r="N357" s="711"/>
      <c r="O357" s="733"/>
      <c r="P357" s="734"/>
      <c r="Q357" s="412"/>
      <c r="R357" s="411"/>
      <c r="S357" s="397"/>
      <c r="T357" s="398"/>
      <c r="U357" s="330"/>
      <c r="V357" s="688">
        <f t="shared" ref="V357:V363" si="28">SUM(I357:Q357,T357)*H357</f>
        <v>0</v>
      </c>
      <c r="W357" s="329"/>
      <c r="X357" s="329"/>
      <c r="Y357" s="329"/>
      <c r="Z357" s="329"/>
      <c r="AA357" s="329"/>
      <c r="AB357" s="329"/>
      <c r="AC357" s="329"/>
    </row>
    <row r="358" spans="1:30" s="333" customFormat="1" ht="16.5" hidden="1" customHeight="1" thickBot="1">
      <c r="A358" s="329"/>
      <c r="B358" s="605"/>
      <c r="C358" s="517" t="s">
        <v>529</v>
      </c>
      <c r="D358" s="565">
        <v>6.54</v>
      </c>
      <c r="E358" s="530" t="s">
        <v>533</v>
      </c>
      <c r="F358" s="530" t="s">
        <v>9</v>
      </c>
      <c r="G358" s="529">
        <v>5</v>
      </c>
      <c r="H358" s="599">
        <v>0</v>
      </c>
      <c r="I358" s="380"/>
      <c r="J358" s="383"/>
      <c r="K358" s="385"/>
      <c r="L358" s="423"/>
      <c r="M358" s="381"/>
      <c r="N358" s="711"/>
      <c r="O358" s="733"/>
      <c r="P358" s="734"/>
      <c r="Q358" s="412"/>
      <c r="R358" s="411"/>
      <c r="S358" s="397"/>
      <c r="T358" s="398"/>
      <c r="U358" s="330"/>
      <c r="V358" s="688">
        <f t="shared" si="28"/>
        <v>0</v>
      </c>
      <c r="W358" s="329"/>
      <c r="X358" s="329"/>
      <c r="Y358" s="329"/>
      <c r="Z358" s="329"/>
      <c r="AA358" s="329"/>
      <c r="AB358" s="329"/>
      <c r="AC358" s="329"/>
    </row>
    <row r="359" spans="1:30" s="333" customFormat="1" ht="16.5" hidden="1" customHeight="1" thickBot="1">
      <c r="A359" s="329"/>
      <c r="B359" s="605"/>
      <c r="C359" s="517" t="s">
        <v>529</v>
      </c>
      <c r="D359" s="565">
        <v>14.99</v>
      </c>
      <c r="E359" s="530" t="s">
        <v>534</v>
      </c>
      <c r="F359" s="530" t="s">
        <v>16</v>
      </c>
      <c r="G359" s="529">
        <v>5</v>
      </c>
      <c r="H359" s="599">
        <v>0</v>
      </c>
      <c r="I359" s="380"/>
      <c r="J359" s="383"/>
      <c r="K359" s="385"/>
      <c r="L359" s="423"/>
      <c r="M359" s="381"/>
      <c r="N359" s="711"/>
      <c r="O359" s="733"/>
      <c r="P359" s="734"/>
      <c r="Q359" s="412"/>
      <c r="R359" s="411"/>
      <c r="S359" s="397"/>
      <c r="T359" s="398"/>
      <c r="U359" s="330"/>
      <c r="V359" s="688">
        <f t="shared" si="28"/>
        <v>0</v>
      </c>
      <c r="W359" s="329"/>
      <c r="X359" s="329"/>
      <c r="Y359" s="329"/>
      <c r="Z359" s="329"/>
      <c r="AA359" s="329"/>
      <c r="AB359" s="329"/>
      <c r="AC359" s="329"/>
    </row>
    <row r="360" spans="1:30" s="333" customFormat="1" ht="16.5" hidden="1" customHeight="1" thickBot="1">
      <c r="A360" s="329"/>
      <c r="B360" s="605"/>
      <c r="C360" s="517" t="s">
        <v>529</v>
      </c>
      <c r="D360" s="565">
        <v>5.13</v>
      </c>
      <c r="E360" s="530" t="s">
        <v>535</v>
      </c>
      <c r="F360" s="530" t="s">
        <v>25</v>
      </c>
      <c r="G360" s="529">
        <v>1</v>
      </c>
      <c r="H360" s="599">
        <v>0</v>
      </c>
      <c r="I360" s="380"/>
      <c r="J360" s="383"/>
      <c r="K360" s="385"/>
      <c r="L360" s="423"/>
      <c r="M360" s="381"/>
      <c r="N360" s="711"/>
      <c r="O360" s="733"/>
      <c r="P360" s="734"/>
      <c r="Q360" s="412"/>
      <c r="R360" s="411"/>
      <c r="S360" s="397"/>
      <c r="T360" s="398"/>
      <c r="U360" s="330"/>
      <c r="V360" s="688">
        <f t="shared" si="28"/>
        <v>0</v>
      </c>
      <c r="W360" s="329"/>
      <c r="X360" s="329"/>
      <c r="Y360" s="329"/>
      <c r="Z360" s="329"/>
      <c r="AA360" s="329"/>
      <c r="AB360" s="329"/>
      <c r="AC360" s="329"/>
    </row>
    <row r="361" spans="1:30" s="333" customFormat="1" ht="16.5" hidden="1" customHeight="1" thickBot="1">
      <c r="A361" s="329"/>
      <c r="B361" s="605"/>
      <c r="C361" s="517" t="s">
        <v>529</v>
      </c>
      <c r="D361" s="565">
        <v>8.76</v>
      </c>
      <c r="E361" s="530" t="s">
        <v>536</v>
      </c>
      <c r="F361" s="530" t="s">
        <v>27</v>
      </c>
      <c r="G361" s="529">
        <v>1</v>
      </c>
      <c r="H361" s="599">
        <v>0</v>
      </c>
      <c r="I361" s="380"/>
      <c r="J361" s="383"/>
      <c r="K361" s="385"/>
      <c r="L361" s="423"/>
      <c r="M361" s="381"/>
      <c r="N361" s="711"/>
      <c r="O361" s="733"/>
      <c r="P361" s="734"/>
      <c r="Q361" s="412"/>
      <c r="R361" s="411"/>
      <c r="S361" s="397"/>
      <c r="T361" s="398"/>
      <c r="U361" s="330"/>
      <c r="V361" s="688">
        <f t="shared" si="28"/>
        <v>0</v>
      </c>
      <c r="W361" s="329"/>
      <c r="X361" s="329"/>
      <c r="Y361" s="329"/>
      <c r="Z361" s="329"/>
      <c r="AA361" s="329"/>
      <c r="AB361" s="329"/>
      <c r="AC361" s="329"/>
    </row>
    <row r="362" spans="1:30" s="333" customFormat="1" ht="16.5" hidden="1" customHeight="1" thickBot="1">
      <c r="A362" s="329"/>
      <c r="B362" s="605"/>
      <c r="C362" s="517" t="s">
        <v>529</v>
      </c>
      <c r="D362" s="565">
        <v>12.47</v>
      </c>
      <c r="E362" s="530" t="s">
        <v>537</v>
      </c>
      <c r="F362" s="530" t="s">
        <v>37</v>
      </c>
      <c r="G362" s="529">
        <v>1</v>
      </c>
      <c r="H362" s="599">
        <v>0</v>
      </c>
      <c r="I362" s="380"/>
      <c r="J362" s="383"/>
      <c r="K362" s="385"/>
      <c r="L362" s="423"/>
      <c r="M362" s="381"/>
      <c r="N362" s="711"/>
      <c r="O362" s="733"/>
      <c r="P362" s="734"/>
      <c r="Q362" s="412"/>
      <c r="R362" s="411"/>
      <c r="S362" s="397"/>
      <c r="T362" s="398"/>
      <c r="U362" s="330"/>
      <c r="V362" s="688">
        <f t="shared" si="28"/>
        <v>0</v>
      </c>
      <c r="W362" s="329"/>
      <c r="X362" s="329"/>
      <c r="Y362" s="329"/>
      <c r="Z362" s="329"/>
      <c r="AA362" s="329"/>
      <c r="AB362" s="329"/>
      <c r="AC362" s="329"/>
    </row>
    <row r="363" spans="1:30" s="333" customFormat="1" ht="16.5" hidden="1" customHeight="1" thickBot="1">
      <c r="A363" s="329"/>
      <c r="B363" s="605"/>
      <c r="C363" s="517" t="s">
        <v>530</v>
      </c>
      <c r="D363" s="563">
        <f>SUM(D356:D362)</f>
        <v>54.65</v>
      </c>
      <c r="E363" s="563" t="s">
        <v>538</v>
      </c>
      <c r="F363" s="563" t="s">
        <v>398</v>
      </c>
      <c r="G363" s="564">
        <f>SUM(G356:G362)</f>
        <v>23</v>
      </c>
      <c r="H363" s="588">
        <f>SUM(H356:H362)</f>
        <v>0</v>
      </c>
      <c r="I363" s="401"/>
      <c r="J363" s="404"/>
      <c r="K363" s="406"/>
      <c r="L363" s="427"/>
      <c r="M363" s="402"/>
      <c r="N363" s="713"/>
      <c r="O363" s="737"/>
      <c r="P363" s="738"/>
      <c r="Q363" s="412"/>
      <c r="R363" s="411"/>
      <c r="S363" s="407"/>
      <c r="T363" s="408"/>
      <c r="U363" s="330"/>
      <c r="V363" s="689">
        <f t="shared" si="28"/>
        <v>0</v>
      </c>
      <c r="W363" s="329"/>
      <c r="X363" s="329"/>
      <c r="Y363" s="329"/>
      <c r="Z363" s="329"/>
      <c r="AA363" s="329"/>
      <c r="AB363" s="329"/>
      <c r="AC363" s="329"/>
    </row>
    <row r="364" spans="1:30" s="333" customFormat="1" ht="16.5" hidden="1" customHeight="1" thickBot="1">
      <c r="A364" s="329"/>
      <c r="B364" s="490"/>
      <c r="C364" s="345"/>
      <c r="D364" s="345"/>
      <c r="E364" s="345"/>
      <c r="F364" s="345"/>
      <c r="G364" s="345"/>
      <c r="H364" s="594"/>
      <c r="I364" s="411"/>
      <c r="J364" s="411"/>
      <c r="K364" s="411"/>
      <c r="L364" s="373"/>
      <c r="M364" s="411"/>
      <c r="N364" s="411"/>
      <c r="O364" s="412"/>
      <c r="P364" s="412"/>
      <c r="Q364" s="412"/>
      <c r="R364" s="411"/>
      <c r="S364" s="413"/>
      <c r="T364" s="412"/>
      <c r="U364" s="330"/>
      <c r="V364" s="690"/>
      <c r="W364" s="329"/>
      <c r="X364" s="329"/>
      <c r="Y364" s="329"/>
      <c r="Z364" s="329"/>
      <c r="AA364" s="329"/>
      <c r="AB364" s="329"/>
      <c r="AC364" s="329"/>
      <c r="AD364" s="329"/>
    </row>
    <row r="365" spans="1:30" s="333" customFormat="1" ht="16.5" hidden="1" customHeight="1" thickBot="1">
      <c r="A365" s="329"/>
      <c r="B365" s="605" t="s">
        <v>604</v>
      </c>
      <c r="C365" s="517" t="s">
        <v>586</v>
      </c>
      <c r="D365" s="561">
        <v>4.5</v>
      </c>
      <c r="E365" s="519" t="s">
        <v>588</v>
      </c>
      <c r="F365" s="519" t="s">
        <v>7</v>
      </c>
      <c r="G365" s="519">
        <v>5</v>
      </c>
      <c r="H365" s="585">
        <v>0</v>
      </c>
      <c r="I365" s="367"/>
      <c r="J365" s="370"/>
      <c r="K365" s="372"/>
      <c r="L365" s="420"/>
      <c r="M365" s="368"/>
      <c r="N365" s="710"/>
      <c r="O365" s="731"/>
      <c r="P365" s="732"/>
      <c r="Q365" s="412"/>
      <c r="R365" s="411"/>
      <c r="S365" s="415"/>
      <c r="T365" s="416"/>
      <c r="U365" s="330"/>
      <c r="V365" s="687">
        <f>SUM(I365:Q365,T365)*H365</f>
        <v>0</v>
      </c>
      <c r="W365" s="329"/>
      <c r="X365" s="329"/>
      <c r="Y365" s="329"/>
      <c r="Z365" s="329"/>
      <c r="AA365" s="329"/>
      <c r="AB365" s="329"/>
      <c r="AC365" s="329"/>
      <c r="AD365" s="329"/>
    </row>
    <row r="366" spans="1:30" s="333" customFormat="1" ht="16.5" hidden="1" customHeight="1" thickBot="1">
      <c r="A366" s="329"/>
      <c r="B366" s="605"/>
      <c r="C366" s="517" t="s">
        <v>586</v>
      </c>
      <c r="D366" s="562">
        <v>5.5</v>
      </c>
      <c r="E366" s="519" t="s">
        <v>589</v>
      </c>
      <c r="F366" s="530" t="s">
        <v>12</v>
      </c>
      <c r="G366" s="529">
        <v>5</v>
      </c>
      <c r="H366" s="586">
        <v>0</v>
      </c>
      <c r="I366" s="380"/>
      <c r="J366" s="383"/>
      <c r="K366" s="385"/>
      <c r="L366" s="423"/>
      <c r="M366" s="381"/>
      <c r="N366" s="711"/>
      <c r="O366" s="733"/>
      <c r="P366" s="734"/>
      <c r="Q366" s="412"/>
      <c r="R366" s="411"/>
      <c r="S366" s="397"/>
      <c r="T366" s="398"/>
      <c r="U366" s="330"/>
      <c r="V366" s="688">
        <f t="shared" ref="V366:V372" si="29">SUM(I366:Q366,T366)*H366</f>
        <v>0</v>
      </c>
      <c r="W366" s="329"/>
      <c r="X366" s="329"/>
      <c r="Y366" s="329"/>
      <c r="Z366" s="329"/>
      <c r="AA366" s="329"/>
      <c r="AB366" s="329"/>
      <c r="AC366" s="329"/>
      <c r="AD366" s="329"/>
    </row>
    <row r="367" spans="1:30" s="333" customFormat="1" ht="16.5" hidden="1" customHeight="1" thickBot="1">
      <c r="A367" s="329"/>
      <c r="B367" s="605"/>
      <c r="C367" s="517" t="s">
        <v>586</v>
      </c>
      <c r="D367" s="562">
        <v>6.5</v>
      </c>
      <c r="E367" s="519" t="s">
        <v>590</v>
      </c>
      <c r="F367" s="530" t="s">
        <v>9</v>
      </c>
      <c r="G367" s="529">
        <v>5</v>
      </c>
      <c r="H367" s="586">
        <v>0</v>
      </c>
      <c r="I367" s="380"/>
      <c r="J367" s="383"/>
      <c r="K367" s="385"/>
      <c r="L367" s="423"/>
      <c r="M367" s="381"/>
      <c r="N367" s="711"/>
      <c r="O367" s="733"/>
      <c r="P367" s="734"/>
      <c r="Q367" s="412"/>
      <c r="R367" s="411"/>
      <c r="S367" s="397"/>
      <c r="T367" s="398"/>
      <c r="U367" s="330"/>
      <c r="V367" s="688">
        <f t="shared" si="29"/>
        <v>0</v>
      </c>
      <c r="W367" s="329"/>
      <c r="X367" s="329"/>
      <c r="Y367" s="329"/>
      <c r="Z367" s="329"/>
      <c r="AA367" s="329"/>
      <c r="AB367" s="329"/>
      <c r="AC367" s="329"/>
      <c r="AD367" s="329"/>
    </row>
    <row r="368" spans="1:30" s="333" customFormat="1" ht="16.5" hidden="1" customHeight="1" thickBot="1">
      <c r="A368" s="329"/>
      <c r="B368" s="605"/>
      <c r="C368" s="517" t="s">
        <v>586</v>
      </c>
      <c r="D368" s="562">
        <v>8.75</v>
      </c>
      <c r="E368" s="519" t="s">
        <v>591</v>
      </c>
      <c r="F368" s="530" t="s">
        <v>16</v>
      </c>
      <c r="G368" s="529">
        <v>5</v>
      </c>
      <c r="H368" s="586">
        <v>0</v>
      </c>
      <c r="I368" s="380"/>
      <c r="J368" s="383"/>
      <c r="K368" s="385"/>
      <c r="L368" s="423"/>
      <c r="M368" s="381"/>
      <c r="N368" s="711"/>
      <c r="O368" s="733"/>
      <c r="P368" s="734"/>
      <c r="Q368" s="412"/>
      <c r="R368" s="411"/>
      <c r="S368" s="397"/>
      <c r="T368" s="398"/>
      <c r="U368" s="330"/>
      <c r="V368" s="688">
        <f t="shared" si="29"/>
        <v>0</v>
      </c>
      <c r="W368" s="329"/>
      <c r="X368" s="329"/>
      <c r="Y368" s="329"/>
      <c r="Z368" s="329"/>
      <c r="AA368" s="329"/>
      <c r="AB368" s="329"/>
      <c r="AC368" s="329"/>
      <c r="AD368" s="329"/>
    </row>
    <row r="369" spans="1:30" s="333" customFormat="1" ht="16.5" hidden="1" customHeight="1" thickBot="1">
      <c r="A369" s="329"/>
      <c r="B369" s="605"/>
      <c r="C369" s="517" t="s">
        <v>586</v>
      </c>
      <c r="D369" s="562">
        <v>3</v>
      </c>
      <c r="E369" s="519" t="s">
        <v>592</v>
      </c>
      <c r="F369" s="530" t="s">
        <v>25</v>
      </c>
      <c r="G369" s="529">
        <v>1</v>
      </c>
      <c r="H369" s="586">
        <v>0</v>
      </c>
      <c r="I369" s="380"/>
      <c r="J369" s="383"/>
      <c r="K369" s="385"/>
      <c r="L369" s="423"/>
      <c r="M369" s="381"/>
      <c r="N369" s="711"/>
      <c r="O369" s="733"/>
      <c r="P369" s="734"/>
      <c r="Q369" s="412"/>
      <c r="R369" s="411"/>
      <c r="S369" s="397"/>
      <c r="T369" s="398"/>
      <c r="U369" s="330"/>
      <c r="V369" s="688">
        <f t="shared" si="29"/>
        <v>0</v>
      </c>
      <c r="W369" s="329"/>
      <c r="X369" s="329"/>
      <c r="Y369" s="329"/>
      <c r="Z369" s="329"/>
      <c r="AA369" s="329"/>
      <c r="AB369" s="329"/>
      <c r="AC369" s="329"/>
      <c r="AD369" s="329"/>
    </row>
    <row r="370" spans="1:30" s="333" customFormat="1" ht="16.5" hidden="1" customHeight="1" thickBot="1">
      <c r="A370" s="329"/>
      <c r="B370" s="605"/>
      <c r="C370" s="517" t="s">
        <v>586</v>
      </c>
      <c r="D370" s="562">
        <v>4.75</v>
      </c>
      <c r="E370" s="519" t="s">
        <v>593</v>
      </c>
      <c r="F370" s="530" t="s">
        <v>27</v>
      </c>
      <c r="G370" s="529">
        <v>1</v>
      </c>
      <c r="H370" s="586">
        <v>0</v>
      </c>
      <c r="I370" s="380"/>
      <c r="J370" s="383"/>
      <c r="K370" s="385"/>
      <c r="L370" s="423"/>
      <c r="M370" s="381"/>
      <c r="N370" s="711"/>
      <c r="O370" s="733"/>
      <c r="P370" s="734"/>
      <c r="Q370" s="412"/>
      <c r="R370" s="411"/>
      <c r="S370" s="397"/>
      <c r="T370" s="398"/>
      <c r="U370" s="330"/>
      <c r="V370" s="688">
        <f t="shared" si="29"/>
        <v>0</v>
      </c>
      <c r="W370" s="329"/>
      <c r="X370" s="329"/>
      <c r="Y370" s="329"/>
      <c r="Z370" s="329"/>
      <c r="AA370" s="329"/>
      <c r="AB370" s="329"/>
      <c r="AC370" s="329"/>
      <c r="AD370" s="329"/>
    </row>
    <row r="371" spans="1:30" s="333" customFormat="1" ht="16.5" hidden="1" customHeight="1" thickBot="1">
      <c r="A371" s="329"/>
      <c r="B371" s="605"/>
      <c r="C371" s="517" t="s">
        <v>586</v>
      </c>
      <c r="D371" s="562">
        <v>16</v>
      </c>
      <c r="E371" s="519" t="s">
        <v>594</v>
      </c>
      <c r="F371" s="530" t="s">
        <v>37</v>
      </c>
      <c r="G371" s="529">
        <v>1</v>
      </c>
      <c r="H371" s="586">
        <v>0</v>
      </c>
      <c r="I371" s="380"/>
      <c r="J371" s="383"/>
      <c r="K371" s="385"/>
      <c r="L371" s="423"/>
      <c r="M371" s="381"/>
      <c r="N371" s="711"/>
      <c r="O371" s="733"/>
      <c r="P371" s="734"/>
      <c r="Q371" s="412"/>
      <c r="R371" s="411"/>
      <c r="S371" s="397"/>
      <c r="T371" s="398"/>
      <c r="U371" s="330"/>
      <c r="V371" s="688">
        <f t="shared" si="29"/>
        <v>0</v>
      </c>
      <c r="W371" s="329"/>
      <c r="X371" s="329"/>
      <c r="Y371" s="329"/>
      <c r="Z371" s="329"/>
      <c r="AA371" s="329"/>
      <c r="AB371" s="329"/>
      <c r="AC371" s="329"/>
      <c r="AD371" s="329"/>
    </row>
    <row r="372" spans="1:30" s="333" customFormat="1" ht="16.5" hidden="1" customHeight="1" thickBot="1">
      <c r="A372" s="329"/>
      <c r="B372" s="605"/>
      <c r="C372" s="517" t="s">
        <v>587</v>
      </c>
      <c r="D372" s="563">
        <f>SUM(D365:D371)</f>
        <v>49</v>
      </c>
      <c r="E372" s="563" t="s">
        <v>528</v>
      </c>
      <c r="F372" s="563" t="s">
        <v>398</v>
      </c>
      <c r="G372" s="564">
        <f>SUM(G365:G371)</f>
        <v>23</v>
      </c>
      <c r="H372" s="588">
        <f>SUM(H365:H371)</f>
        <v>0</v>
      </c>
      <c r="I372" s="401"/>
      <c r="J372" s="404"/>
      <c r="K372" s="406"/>
      <c r="L372" s="427"/>
      <c r="M372" s="402"/>
      <c r="N372" s="713"/>
      <c r="O372" s="737"/>
      <c r="P372" s="738"/>
      <c r="Q372" s="412"/>
      <c r="R372" s="411"/>
      <c r="S372" s="407"/>
      <c r="T372" s="408"/>
      <c r="U372" s="330"/>
      <c r="V372" s="689">
        <f t="shared" si="29"/>
        <v>0</v>
      </c>
      <c r="W372" s="329"/>
      <c r="X372" s="329"/>
      <c r="Y372" s="329"/>
      <c r="Z372" s="329"/>
      <c r="AA372" s="329"/>
      <c r="AB372" s="329"/>
      <c r="AC372" s="329"/>
      <c r="AD372" s="329"/>
    </row>
    <row r="373" spans="1:30" s="333" customFormat="1" ht="16.5" hidden="1" customHeight="1" thickBot="1">
      <c r="A373" s="329"/>
      <c r="B373" s="330"/>
      <c r="C373" s="345"/>
      <c r="D373" s="345"/>
      <c r="E373" s="345"/>
      <c r="F373" s="345"/>
      <c r="G373" s="345"/>
      <c r="H373" s="594"/>
      <c r="I373" s="411"/>
      <c r="J373" s="411"/>
      <c r="K373" s="411"/>
      <c r="L373" s="373"/>
      <c r="M373" s="411"/>
      <c r="N373" s="411"/>
      <c r="O373" s="412"/>
      <c r="P373" s="412"/>
      <c r="Q373" s="412"/>
      <c r="R373" s="411"/>
      <c r="S373" s="413"/>
      <c r="T373" s="412"/>
      <c r="U373" s="330"/>
      <c r="V373" s="690"/>
      <c r="W373" s="329"/>
      <c r="X373" s="329"/>
      <c r="Y373" s="329"/>
      <c r="Z373" s="329"/>
      <c r="AA373" s="329"/>
      <c r="AB373" s="329"/>
      <c r="AC373" s="329"/>
      <c r="AD373" s="329"/>
    </row>
    <row r="374" spans="1:30" s="333" customFormat="1" ht="16.5" hidden="1" customHeight="1" thickBot="1">
      <c r="A374" s="329"/>
      <c r="B374" s="606" t="s">
        <v>604</v>
      </c>
      <c r="C374" s="517" t="s">
        <v>595</v>
      </c>
      <c r="D374" s="561">
        <v>2.75</v>
      </c>
      <c r="E374" s="519" t="s">
        <v>597</v>
      </c>
      <c r="F374" s="519" t="s">
        <v>7</v>
      </c>
      <c r="G374" s="519">
        <v>5</v>
      </c>
      <c r="H374" s="585">
        <v>0</v>
      </c>
      <c r="I374" s="367"/>
      <c r="J374" s="370"/>
      <c r="K374" s="372"/>
      <c r="L374" s="420"/>
      <c r="M374" s="368"/>
      <c r="N374" s="710"/>
      <c r="O374" s="731"/>
      <c r="P374" s="732"/>
      <c r="Q374" s="412"/>
      <c r="R374" s="411"/>
      <c r="S374" s="415"/>
      <c r="T374" s="416"/>
      <c r="U374" s="330"/>
      <c r="V374" s="687">
        <f>SUM(I374:Q374,T374)*H374</f>
        <v>0</v>
      </c>
      <c r="W374" s="329"/>
      <c r="X374" s="329"/>
      <c r="Y374" s="329"/>
      <c r="Z374" s="329"/>
      <c r="AA374" s="329"/>
      <c r="AB374" s="329"/>
      <c r="AC374" s="329"/>
      <c r="AD374" s="329"/>
    </row>
    <row r="375" spans="1:30" s="333" customFormat="1" ht="16.5" hidden="1" customHeight="1" thickBot="1">
      <c r="A375" s="329"/>
      <c r="B375" s="606"/>
      <c r="C375" s="517" t="s">
        <v>595</v>
      </c>
      <c r="D375" s="562">
        <v>5</v>
      </c>
      <c r="E375" s="519" t="s">
        <v>598</v>
      </c>
      <c r="F375" s="530" t="s">
        <v>12</v>
      </c>
      <c r="G375" s="529">
        <v>5</v>
      </c>
      <c r="H375" s="586">
        <v>0</v>
      </c>
      <c r="I375" s="380"/>
      <c r="J375" s="383"/>
      <c r="K375" s="385"/>
      <c r="L375" s="423"/>
      <c r="M375" s="381"/>
      <c r="N375" s="711"/>
      <c r="O375" s="733"/>
      <c r="P375" s="734"/>
      <c r="Q375" s="412"/>
      <c r="R375" s="411"/>
      <c r="S375" s="397"/>
      <c r="T375" s="398"/>
      <c r="U375" s="330"/>
      <c r="V375" s="688">
        <f t="shared" ref="V375:V381" si="30">SUM(I375:Q375,T375)*H375</f>
        <v>0</v>
      </c>
      <c r="W375" s="329"/>
      <c r="X375" s="329"/>
      <c r="Y375" s="329"/>
      <c r="Z375" s="329"/>
      <c r="AA375" s="329"/>
      <c r="AB375" s="329"/>
      <c r="AC375" s="329"/>
      <c r="AD375" s="329"/>
    </row>
    <row r="376" spans="1:30" s="333" customFormat="1" ht="16.5" hidden="1" customHeight="1" thickBot="1">
      <c r="A376" s="329"/>
      <c r="B376" s="606"/>
      <c r="C376" s="517" t="s">
        <v>595</v>
      </c>
      <c r="D376" s="562">
        <v>10</v>
      </c>
      <c r="E376" s="519" t="s">
        <v>599</v>
      </c>
      <c r="F376" s="530" t="s">
        <v>9</v>
      </c>
      <c r="G376" s="529">
        <v>5</v>
      </c>
      <c r="H376" s="586">
        <v>0</v>
      </c>
      <c r="I376" s="380"/>
      <c r="J376" s="383"/>
      <c r="K376" s="385"/>
      <c r="L376" s="423"/>
      <c r="M376" s="381"/>
      <c r="N376" s="711"/>
      <c r="O376" s="733"/>
      <c r="P376" s="734"/>
      <c r="Q376" s="412"/>
      <c r="R376" s="411"/>
      <c r="S376" s="397"/>
      <c r="T376" s="398"/>
      <c r="U376" s="330"/>
      <c r="V376" s="688">
        <f t="shared" si="30"/>
        <v>0</v>
      </c>
      <c r="W376" s="329"/>
      <c r="X376" s="329"/>
      <c r="Y376" s="329"/>
      <c r="Z376" s="329"/>
      <c r="AA376" s="329"/>
      <c r="AB376" s="329"/>
      <c r="AC376" s="329"/>
      <c r="AD376" s="329"/>
    </row>
    <row r="377" spans="1:30" s="333" customFormat="1" ht="16.5" hidden="1" customHeight="1" thickBot="1">
      <c r="A377" s="329"/>
      <c r="B377" s="606"/>
      <c r="C377" s="517" t="s">
        <v>595</v>
      </c>
      <c r="D377" s="562"/>
      <c r="E377" s="519" t="s">
        <v>600</v>
      </c>
      <c r="F377" s="530" t="s">
        <v>16</v>
      </c>
      <c r="G377" s="529">
        <v>5</v>
      </c>
      <c r="H377" s="586">
        <v>0</v>
      </c>
      <c r="I377" s="380"/>
      <c r="J377" s="383"/>
      <c r="K377" s="385"/>
      <c r="L377" s="423"/>
      <c r="M377" s="381"/>
      <c r="N377" s="711"/>
      <c r="O377" s="733"/>
      <c r="P377" s="734"/>
      <c r="Q377" s="412"/>
      <c r="R377" s="411"/>
      <c r="S377" s="397"/>
      <c r="T377" s="398"/>
      <c r="U377" s="330"/>
      <c r="V377" s="688">
        <f t="shared" si="30"/>
        <v>0</v>
      </c>
      <c r="W377" s="329"/>
      <c r="X377" s="329"/>
      <c r="Y377" s="329"/>
      <c r="Z377" s="329"/>
      <c r="AA377" s="329"/>
      <c r="AB377" s="329"/>
      <c r="AC377" s="329"/>
      <c r="AD377" s="329"/>
    </row>
    <row r="378" spans="1:30" s="333" customFormat="1" ht="16.5" hidden="1" customHeight="1" thickBot="1">
      <c r="A378" s="329"/>
      <c r="B378" s="606"/>
      <c r="C378" s="517" t="s">
        <v>595</v>
      </c>
      <c r="D378" s="562"/>
      <c r="E378" s="519" t="s">
        <v>601</v>
      </c>
      <c r="F378" s="530" t="s">
        <v>25</v>
      </c>
      <c r="G378" s="529">
        <v>1</v>
      </c>
      <c r="H378" s="586">
        <v>0</v>
      </c>
      <c r="I378" s="380"/>
      <c r="J378" s="383"/>
      <c r="K378" s="385"/>
      <c r="L378" s="423"/>
      <c r="M378" s="381"/>
      <c r="N378" s="711"/>
      <c r="O378" s="733"/>
      <c r="P378" s="734"/>
      <c r="Q378" s="412"/>
      <c r="R378" s="411"/>
      <c r="S378" s="397"/>
      <c r="T378" s="398"/>
      <c r="U378" s="330"/>
      <c r="V378" s="688">
        <f t="shared" si="30"/>
        <v>0</v>
      </c>
      <c r="W378" s="329"/>
      <c r="X378" s="329"/>
      <c r="Y378" s="329"/>
      <c r="Z378" s="329"/>
      <c r="AA378" s="329"/>
      <c r="AB378" s="329"/>
      <c r="AC378" s="329"/>
      <c r="AD378" s="329"/>
    </row>
    <row r="379" spans="1:30" s="333" customFormat="1" ht="16.5" hidden="1" customHeight="1" thickBot="1">
      <c r="A379" s="329"/>
      <c r="B379" s="606"/>
      <c r="C379" s="517" t="s">
        <v>595</v>
      </c>
      <c r="D379" s="562">
        <v>10</v>
      </c>
      <c r="E379" s="519" t="s">
        <v>602</v>
      </c>
      <c r="F379" s="530" t="s">
        <v>27</v>
      </c>
      <c r="G379" s="529">
        <v>1</v>
      </c>
      <c r="H379" s="586">
        <v>0</v>
      </c>
      <c r="I379" s="380"/>
      <c r="J379" s="383"/>
      <c r="K379" s="385"/>
      <c r="L379" s="423"/>
      <c r="M379" s="381"/>
      <c r="N379" s="711"/>
      <c r="O379" s="733"/>
      <c r="P379" s="734"/>
      <c r="Q379" s="412"/>
      <c r="R379" s="411"/>
      <c r="S379" s="397"/>
      <c r="T379" s="398"/>
      <c r="U379" s="330"/>
      <c r="V379" s="688">
        <f t="shared" si="30"/>
        <v>0</v>
      </c>
      <c r="W379" s="329"/>
      <c r="X379" s="329"/>
      <c r="Y379" s="329"/>
      <c r="Z379" s="329"/>
      <c r="AA379" s="329"/>
      <c r="AB379" s="329"/>
      <c r="AC379" s="329"/>
      <c r="AD379" s="329"/>
    </row>
    <row r="380" spans="1:30" s="333" customFormat="1" ht="16.5" hidden="1" customHeight="1" thickBot="1">
      <c r="A380" s="329"/>
      <c r="B380" s="606"/>
      <c r="C380" s="517" t="s">
        <v>595</v>
      </c>
      <c r="D380" s="562"/>
      <c r="E380" s="519" t="s">
        <v>603</v>
      </c>
      <c r="F380" s="530" t="s">
        <v>37</v>
      </c>
      <c r="G380" s="529">
        <v>1</v>
      </c>
      <c r="H380" s="586">
        <v>0</v>
      </c>
      <c r="I380" s="380"/>
      <c r="J380" s="383"/>
      <c r="K380" s="385"/>
      <c r="L380" s="423"/>
      <c r="M380" s="381"/>
      <c r="N380" s="711"/>
      <c r="O380" s="733"/>
      <c r="P380" s="734"/>
      <c r="Q380" s="412"/>
      <c r="R380" s="411"/>
      <c r="S380" s="397"/>
      <c r="T380" s="398"/>
      <c r="U380" s="330"/>
      <c r="V380" s="688">
        <f t="shared" si="30"/>
        <v>0</v>
      </c>
      <c r="W380" s="329"/>
      <c r="X380" s="329"/>
      <c r="Y380" s="329"/>
      <c r="Z380" s="329"/>
      <c r="AA380" s="329"/>
      <c r="AB380" s="329"/>
      <c r="AC380" s="329"/>
      <c r="AD380" s="329"/>
    </row>
    <row r="381" spans="1:30" s="333" customFormat="1" ht="16.5" hidden="1" customHeight="1" thickBot="1">
      <c r="A381" s="329"/>
      <c r="B381" s="606"/>
      <c r="C381" s="517" t="s">
        <v>596</v>
      </c>
      <c r="D381" s="563">
        <f>SUM(D374:D380)</f>
        <v>27.75</v>
      </c>
      <c r="E381" s="563" t="s">
        <v>528</v>
      </c>
      <c r="F381" s="563" t="s">
        <v>398</v>
      </c>
      <c r="G381" s="564">
        <f>SUM(G374:G380)</f>
        <v>23</v>
      </c>
      <c r="H381" s="588">
        <f>SUM(H374:H380)</f>
        <v>0</v>
      </c>
      <c r="I381" s="401"/>
      <c r="J381" s="404"/>
      <c r="K381" s="406"/>
      <c r="L381" s="427"/>
      <c r="M381" s="402"/>
      <c r="N381" s="713"/>
      <c r="O381" s="737"/>
      <c r="P381" s="738"/>
      <c r="Q381" s="412"/>
      <c r="R381" s="411"/>
      <c r="S381" s="407"/>
      <c r="T381" s="408"/>
      <c r="U381" s="330"/>
      <c r="V381" s="689">
        <f t="shared" si="30"/>
        <v>0</v>
      </c>
      <c r="W381" s="329"/>
      <c r="X381" s="491"/>
      <c r="Y381" s="492"/>
      <c r="Z381" s="329"/>
      <c r="AA381" s="329"/>
      <c r="AB381" s="329"/>
      <c r="AC381" s="329"/>
      <c r="AD381" s="329"/>
    </row>
    <row r="382" spans="1:30" s="333" customFormat="1" ht="16.5" hidden="1" customHeight="1">
      <c r="A382" s="329"/>
      <c r="B382" s="329"/>
      <c r="C382" s="345"/>
      <c r="D382" s="345"/>
      <c r="E382" s="345"/>
      <c r="F382" s="345"/>
      <c r="G382" s="345"/>
      <c r="H382" s="476"/>
      <c r="I382" s="411"/>
      <c r="J382" s="411"/>
      <c r="K382" s="411"/>
      <c r="L382" s="411"/>
      <c r="M382" s="411"/>
      <c r="N382" s="411"/>
      <c r="O382" s="373"/>
      <c r="P382" s="373"/>
      <c r="Q382" s="412"/>
      <c r="R382" s="411"/>
      <c r="S382" s="413"/>
      <c r="T382" s="412"/>
      <c r="U382" s="330"/>
      <c r="V382" s="414"/>
      <c r="W382" s="329"/>
      <c r="X382" s="330"/>
      <c r="Y382" s="493"/>
      <c r="Z382" s="329"/>
      <c r="AA382" s="329"/>
      <c r="AB382" s="329"/>
      <c r="AC382" s="329"/>
      <c r="AD382" s="329"/>
    </row>
    <row r="383" spans="1:30" s="333" customFormat="1" ht="16.5" hidden="1" customHeight="1">
      <c r="A383" s="329"/>
      <c r="B383" s="329"/>
      <c r="C383" s="494" t="s">
        <v>500</v>
      </c>
      <c r="D383" s="345"/>
      <c r="E383" s="345"/>
      <c r="F383" s="345"/>
      <c r="G383" s="345"/>
      <c r="H383" s="476"/>
      <c r="I383" s="411"/>
      <c r="J383" s="411"/>
      <c r="K383" s="411"/>
      <c r="L383" s="411"/>
      <c r="M383" s="411"/>
      <c r="N383" s="411"/>
      <c r="O383" s="373"/>
      <c r="P383" s="373"/>
      <c r="Q383" s="412"/>
      <c r="R383" s="411"/>
      <c r="S383" s="413"/>
      <c r="T383" s="412"/>
      <c r="U383" s="330"/>
      <c r="V383" s="414"/>
      <c r="W383" s="329"/>
      <c r="X383" s="495"/>
      <c r="Y383" s="493"/>
      <c r="Z383" s="329"/>
      <c r="AA383" s="329"/>
      <c r="AB383" s="329"/>
      <c r="AC383" s="329"/>
      <c r="AD383" s="329"/>
    </row>
    <row r="384" spans="1:30" s="333" customFormat="1" ht="16.5" hidden="1" customHeight="1" thickBot="1">
      <c r="A384" s="329"/>
      <c r="B384" s="329"/>
      <c r="C384" s="345"/>
      <c r="D384" s="345"/>
      <c r="E384" s="362"/>
      <c r="F384" s="345"/>
      <c r="G384" s="345"/>
      <c r="H384" s="476"/>
      <c r="I384" s="411"/>
      <c r="J384" s="411"/>
      <c r="K384" s="411"/>
      <c r="L384" s="411"/>
      <c r="M384" s="411"/>
      <c r="N384" s="411"/>
      <c r="O384" s="373"/>
      <c r="P384" s="373"/>
      <c r="Q384" s="412"/>
      <c r="R384" s="411"/>
      <c r="S384" s="413"/>
      <c r="T384" s="412"/>
      <c r="U384" s="330"/>
      <c r="V384" s="414"/>
      <c r="W384" s="329"/>
      <c r="X384" s="496"/>
      <c r="Y384" s="497"/>
      <c r="Z384" s="329"/>
      <c r="AA384" s="329"/>
      <c r="AB384" s="329"/>
      <c r="AC384" s="329"/>
      <c r="AD384" s="329"/>
    </row>
    <row r="385" spans="1:30" s="333" customFormat="1" ht="16.5" hidden="1" customHeight="1" thickBot="1">
      <c r="A385" s="329"/>
      <c r="B385" s="606" t="s">
        <v>604</v>
      </c>
      <c r="C385" s="365" t="s">
        <v>502</v>
      </c>
      <c r="D385" s="341">
        <v>2</v>
      </c>
      <c r="E385" s="341" t="s">
        <v>579</v>
      </c>
      <c r="F385" s="341" t="s">
        <v>7</v>
      </c>
      <c r="G385" s="341">
        <v>1</v>
      </c>
      <c r="H385" s="498">
        <v>76.5</v>
      </c>
      <c r="I385" s="367"/>
      <c r="J385" s="368"/>
      <c r="K385" s="369"/>
      <c r="L385" s="370"/>
      <c r="M385" s="371"/>
      <c r="N385" s="372"/>
      <c r="O385" s="419"/>
      <c r="P385" s="420"/>
      <c r="Q385" s="375"/>
      <c r="R385" s="411"/>
      <c r="S385" s="374"/>
      <c r="T385" s="375"/>
      <c r="U385" s="330"/>
      <c r="V385" s="377">
        <f t="shared" ref="V385:V391" si="31">SUM(I385:Q385,T385)*H385</f>
        <v>0</v>
      </c>
      <c r="W385" s="329"/>
      <c r="X385" s="329"/>
      <c r="Y385" s="329"/>
      <c r="Z385" s="329"/>
      <c r="AA385" s="329"/>
      <c r="AB385" s="329"/>
      <c r="AC385" s="329"/>
      <c r="AD385" s="329"/>
    </row>
    <row r="386" spans="1:30" s="333" customFormat="1" ht="16.5" hidden="1" customHeight="1" thickBot="1">
      <c r="A386" s="329"/>
      <c r="B386" s="606"/>
      <c r="C386" s="365" t="s">
        <v>502</v>
      </c>
      <c r="D386" s="342">
        <v>4</v>
      </c>
      <c r="E386" s="341" t="s">
        <v>580</v>
      </c>
      <c r="F386" s="342" t="s">
        <v>8</v>
      </c>
      <c r="G386" s="342">
        <v>1</v>
      </c>
      <c r="H386" s="499">
        <v>105</v>
      </c>
      <c r="I386" s="380"/>
      <c r="J386" s="381"/>
      <c r="K386" s="382"/>
      <c r="L386" s="383"/>
      <c r="M386" s="384"/>
      <c r="N386" s="385"/>
      <c r="O386" s="422"/>
      <c r="P386" s="423"/>
      <c r="Q386" s="387"/>
      <c r="R386" s="411"/>
      <c r="S386" s="386"/>
      <c r="T386" s="387"/>
      <c r="U386" s="330"/>
      <c r="V386" s="388">
        <f t="shared" si="31"/>
        <v>0</v>
      </c>
      <c r="W386" s="329"/>
      <c r="X386" s="329"/>
      <c r="Y386" s="329"/>
      <c r="Z386" s="329"/>
      <c r="AA386" s="329"/>
      <c r="AB386" s="329"/>
      <c r="AC386" s="329"/>
      <c r="AD386" s="329"/>
    </row>
    <row r="387" spans="1:30" s="333" customFormat="1" ht="16.5" hidden="1" customHeight="1" thickBot="1">
      <c r="A387" s="329"/>
      <c r="B387" s="606"/>
      <c r="C387" s="365" t="s">
        <v>502</v>
      </c>
      <c r="D387" s="479">
        <v>5</v>
      </c>
      <c r="E387" s="341" t="s">
        <v>581</v>
      </c>
      <c r="F387" s="479" t="s">
        <v>9</v>
      </c>
      <c r="G387" s="479">
        <v>1</v>
      </c>
      <c r="H387" s="500">
        <v>144.5</v>
      </c>
      <c r="I387" s="480"/>
      <c r="J387" s="481"/>
      <c r="K387" s="482"/>
      <c r="L387" s="483"/>
      <c r="M387" s="484"/>
      <c r="N387" s="485"/>
      <c r="O387" s="486"/>
      <c r="P387" s="487"/>
      <c r="Q387" s="488"/>
      <c r="R387" s="411"/>
      <c r="S387" s="489"/>
      <c r="T387" s="488"/>
      <c r="U387" s="330"/>
      <c r="V387" s="388">
        <f t="shared" si="31"/>
        <v>0</v>
      </c>
      <c r="W387" s="329"/>
      <c r="X387" s="329"/>
      <c r="Y387" s="329"/>
      <c r="Z387" s="329"/>
      <c r="AA387" s="329"/>
      <c r="AB387" s="329"/>
      <c r="AC387" s="329"/>
      <c r="AD387" s="329"/>
    </row>
    <row r="388" spans="1:30" s="333" customFormat="1" ht="16.5" hidden="1" customHeight="1" thickBot="1">
      <c r="A388" s="329"/>
      <c r="B388" s="606"/>
      <c r="C388" s="365" t="s">
        <v>502</v>
      </c>
      <c r="D388" s="501"/>
      <c r="E388" s="341" t="s">
        <v>582</v>
      </c>
      <c r="F388" s="501" t="s">
        <v>576</v>
      </c>
      <c r="G388" s="501">
        <v>1</v>
      </c>
      <c r="H388" s="502">
        <v>225</v>
      </c>
      <c r="I388" s="503"/>
      <c r="J388" s="504"/>
      <c r="K388" s="505"/>
      <c r="L388" s="506"/>
      <c r="M388" s="507"/>
      <c r="N388" s="508"/>
      <c r="O388" s="509"/>
      <c r="P388" s="510"/>
      <c r="Q388" s="511"/>
      <c r="R388" s="411"/>
      <c r="S388" s="512"/>
      <c r="T388" s="511"/>
      <c r="U388" s="330"/>
      <c r="V388" s="477">
        <f t="shared" si="31"/>
        <v>0</v>
      </c>
      <c r="W388" s="329"/>
      <c r="X388" s="329"/>
      <c r="Y388" s="329"/>
      <c r="Z388" s="329"/>
      <c r="AA388" s="329"/>
      <c r="AB388" s="329"/>
      <c r="AC388" s="329"/>
      <c r="AD388" s="329"/>
    </row>
    <row r="389" spans="1:30" s="333" customFormat="1" ht="16.5" hidden="1" customHeight="1" thickBot="1">
      <c r="A389" s="329"/>
      <c r="B389" s="606"/>
      <c r="C389" s="365" t="s">
        <v>502</v>
      </c>
      <c r="D389" s="501"/>
      <c r="E389" s="341" t="s">
        <v>583</v>
      </c>
      <c r="F389" s="501" t="s">
        <v>577</v>
      </c>
      <c r="G389" s="501">
        <v>1</v>
      </c>
      <c r="H389" s="502">
        <v>265</v>
      </c>
      <c r="I389" s="503"/>
      <c r="J389" s="504"/>
      <c r="K389" s="505"/>
      <c r="L389" s="506"/>
      <c r="M389" s="507"/>
      <c r="N389" s="508"/>
      <c r="O389" s="509"/>
      <c r="P389" s="510"/>
      <c r="Q389" s="511"/>
      <c r="R389" s="411"/>
      <c r="S389" s="512"/>
      <c r="T389" s="511"/>
      <c r="U389" s="330"/>
      <c r="V389" s="477">
        <f t="shared" si="31"/>
        <v>0</v>
      </c>
      <c r="W389" s="329"/>
      <c r="X389" s="329"/>
      <c r="Y389" s="329"/>
      <c r="Z389" s="329"/>
      <c r="AA389" s="329"/>
      <c r="AB389" s="329"/>
      <c r="AC389" s="329"/>
      <c r="AD389" s="329"/>
    </row>
    <row r="390" spans="1:30" s="333" customFormat="1" ht="16.5" hidden="1" customHeight="1" thickBot="1">
      <c r="A390" s="329"/>
      <c r="B390" s="606"/>
      <c r="C390" s="365" t="s">
        <v>502</v>
      </c>
      <c r="D390" s="501"/>
      <c r="E390" s="341" t="s">
        <v>584</v>
      </c>
      <c r="F390" s="501" t="s">
        <v>578</v>
      </c>
      <c r="G390" s="501">
        <v>1</v>
      </c>
      <c r="H390" s="502">
        <v>495</v>
      </c>
      <c r="I390" s="503"/>
      <c r="J390" s="504"/>
      <c r="K390" s="505"/>
      <c r="L390" s="506"/>
      <c r="M390" s="507"/>
      <c r="N390" s="508"/>
      <c r="O390" s="509"/>
      <c r="P390" s="510"/>
      <c r="Q390" s="511"/>
      <c r="R390" s="411"/>
      <c r="S390" s="512"/>
      <c r="T390" s="511"/>
      <c r="U390" s="330"/>
      <c r="V390" s="477">
        <f t="shared" si="31"/>
        <v>0</v>
      </c>
      <c r="W390" s="329"/>
      <c r="X390" s="329"/>
      <c r="Y390" s="329"/>
      <c r="Z390" s="329"/>
      <c r="AA390" s="329"/>
      <c r="AB390" s="329"/>
      <c r="AC390" s="329"/>
      <c r="AD390" s="329"/>
    </row>
    <row r="391" spans="1:30" s="333" customFormat="1" ht="16.5" hidden="1" customHeight="1" thickBot="1">
      <c r="A391" s="329"/>
      <c r="B391" s="606"/>
      <c r="C391" s="513" t="s">
        <v>504</v>
      </c>
      <c r="D391" s="501">
        <f>SUM(D385:D387)</f>
        <v>11</v>
      </c>
      <c r="E391" s="363" t="s">
        <v>585</v>
      </c>
      <c r="F391" s="501" t="s">
        <v>398</v>
      </c>
      <c r="G391" s="501">
        <f>SUM(G385:G390)</f>
        <v>6</v>
      </c>
      <c r="H391" s="514">
        <f>SUM(H385:H390)</f>
        <v>1311</v>
      </c>
      <c r="I391" s="503"/>
      <c r="J391" s="504"/>
      <c r="K391" s="505"/>
      <c r="L391" s="506"/>
      <c r="M391" s="507"/>
      <c r="N391" s="508"/>
      <c r="O391" s="509"/>
      <c r="P391" s="510"/>
      <c r="Q391" s="511"/>
      <c r="R391" s="411"/>
      <c r="S391" s="512"/>
      <c r="T391" s="511"/>
      <c r="U391" s="330"/>
      <c r="V391" s="409">
        <f t="shared" si="31"/>
        <v>0</v>
      </c>
      <c r="W391" s="330"/>
      <c r="X391" s="329"/>
      <c r="Y391" s="329"/>
      <c r="Z391" s="329"/>
      <c r="AA391" s="329"/>
      <c r="AB391" s="329"/>
      <c r="AC391" s="329"/>
      <c r="AD391" s="329"/>
    </row>
    <row r="392" spans="1:30" s="333" customFormat="1" ht="16.5" hidden="1" customHeight="1">
      <c r="A392" s="329"/>
      <c r="B392" s="329"/>
      <c r="C392" s="345"/>
      <c r="D392" s="345"/>
      <c r="E392" s="362"/>
      <c r="F392" s="345"/>
      <c r="G392" s="345"/>
      <c r="H392" s="476"/>
      <c r="I392" s="411"/>
      <c r="J392" s="411"/>
      <c r="K392" s="411"/>
      <c r="L392" s="411"/>
      <c r="M392" s="411"/>
      <c r="N392" s="411"/>
      <c r="O392" s="373"/>
      <c r="P392" s="373"/>
      <c r="Q392" s="412"/>
      <c r="R392" s="411"/>
      <c r="S392" s="413"/>
      <c r="T392" s="412"/>
      <c r="U392" s="330"/>
      <c r="V392" s="414"/>
      <c r="W392" s="330"/>
      <c r="X392" s="329"/>
      <c r="Y392" s="329"/>
      <c r="Z392" s="329"/>
      <c r="AA392" s="329"/>
      <c r="AB392" s="329"/>
      <c r="AC392" s="329"/>
      <c r="AD392" s="329"/>
    </row>
    <row r="393" spans="1:30" s="333" customFormat="1" ht="16.5" hidden="1" customHeight="1" thickBot="1">
      <c r="A393" s="329"/>
      <c r="B393" s="329"/>
      <c r="C393" s="345"/>
      <c r="D393" s="345"/>
      <c r="E393" s="345"/>
      <c r="F393" s="345"/>
      <c r="G393" s="345"/>
      <c r="H393" s="476"/>
      <c r="I393" s="411"/>
      <c r="J393" s="411"/>
      <c r="K393" s="411"/>
      <c r="L393" s="411"/>
      <c r="M393" s="411"/>
      <c r="N393" s="411"/>
      <c r="O393" s="373"/>
      <c r="P393" s="373"/>
      <c r="Q393" s="412"/>
      <c r="R393" s="411"/>
      <c r="S393" s="413"/>
      <c r="T393" s="412"/>
      <c r="U393" s="330"/>
      <c r="V393" s="414"/>
      <c r="W393" s="495"/>
      <c r="X393" s="329"/>
      <c r="Y393" s="329"/>
      <c r="Z393" s="329"/>
      <c r="AA393" s="329"/>
      <c r="AB393" s="329"/>
      <c r="AC393" s="329"/>
      <c r="AD393" s="329"/>
    </row>
    <row r="394" spans="1:30" s="333" customFormat="1" ht="16.5" hidden="1" customHeight="1" thickBot="1">
      <c r="A394" s="329"/>
      <c r="B394" s="606" t="s">
        <v>604</v>
      </c>
      <c r="C394" s="365" t="s">
        <v>503</v>
      </c>
      <c r="D394" s="341">
        <v>2</v>
      </c>
      <c r="E394" s="341" t="s">
        <v>570</v>
      </c>
      <c r="F394" s="341" t="s">
        <v>7</v>
      </c>
      <c r="G394" s="341">
        <v>1</v>
      </c>
      <c r="H394" s="498">
        <v>76.5</v>
      </c>
      <c r="I394" s="367"/>
      <c r="J394" s="368"/>
      <c r="K394" s="369"/>
      <c r="L394" s="370"/>
      <c r="M394" s="371"/>
      <c r="N394" s="372"/>
      <c r="O394" s="419"/>
      <c r="P394" s="420"/>
      <c r="Q394" s="375"/>
      <c r="R394" s="411"/>
      <c r="S394" s="374"/>
      <c r="T394" s="375"/>
      <c r="U394" s="330"/>
      <c r="V394" s="377">
        <f t="shared" ref="V394:V400" si="32">SUM(I394:Q394,T394)*H394</f>
        <v>0</v>
      </c>
      <c r="W394" s="515"/>
      <c r="X394" s="329"/>
      <c r="Y394" s="329"/>
      <c r="Z394" s="329"/>
      <c r="AA394" s="329"/>
      <c r="AB394" s="329"/>
      <c r="AC394" s="329"/>
      <c r="AD394" s="329"/>
    </row>
    <row r="395" spans="1:30" s="333" customFormat="1" ht="16.5" hidden="1" customHeight="1" thickBot="1">
      <c r="A395" s="329"/>
      <c r="B395" s="606"/>
      <c r="C395" s="378" t="s">
        <v>503</v>
      </c>
      <c r="D395" s="342">
        <v>4</v>
      </c>
      <c r="E395" s="341" t="s">
        <v>571</v>
      </c>
      <c r="F395" s="342" t="s">
        <v>8</v>
      </c>
      <c r="G395" s="342">
        <v>1</v>
      </c>
      <c r="H395" s="499">
        <v>105</v>
      </c>
      <c r="I395" s="380"/>
      <c r="J395" s="381"/>
      <c r="K395" s="382"/>
      <c r="L395" s="383"/>
      <c r="M395" s="384"/>
      <c r="N395" s="385"/>
      <c r="O395" s="422"/>
      <c r="P395" s="423"/>
      <c r="Q395" s="387"/>
      <c r="R395" s="411"/>
      <c r="S395" s="386"/>
      <c r="T395" s="387"/>
      <c r="U395" s="330"/>
      <c r="V395" s="388">
        <f t="shared" si="32"/>
        <v>0</v>
      </c>
      <c r="W395" s="329"/>
      <c r="X395" s="329"/>
      <c r="Y395" s="329"/>
      <c r="Z395" s="329"/>
      <c r="AA395" s="329"/>
      <c r="AB395" s="329"/>
      <c r="AC395" s="329"/>
      <c r="AD395" s="329"/>
    </row>
    <row r="396" spans="1:30" s="333" customFormat="1" ht="16.5" hidden="1" customHeight="1" thickBot="1">
      <c r="A396" s="329"/>
      <c r="B396" s="606"/>
      <c r="C396" s="478" t="s">
        <v>503</v>
      </c>
      <c r="D396" s="479">
        <v>5</v>
      </c>
      <c r="E396" s="341" t="s">
        <v>572</v>
      </c>
      <c r="F396" s="479" t="s">
        <v>9</v>
      </c>
      <c r="G396" s="479">
        <v>1</v>
      </c>
      <c r="H396" s="500">
        <v>129.19999999999999</v>
      </c>
      <c r="I396" s="480"/>
      <c r="J396" s="481"/>
      <c r="K396" s="482"/>
      <c r="L396" s="483"/>
      <c r="M396" s="484"/>
      <c r="N396" s="485"/>
      <c r="O396" s="486"/>
      <c r="P396" s="487"/>
      <c r="Q396" s="488"/>
      <c r="R396" s="411"/>
      <c r="S396" s="489"/>
      <c r="T396" s="488"/>
      <c r="U396" s="330"/>
      <c r="V396" s="388">
        <f t="shared" si="32"/>
        <v>0</v>
      </c>
      <c r="W396" s="329"/>
      <c r="X396" s="329"/>
      <c r="Y396" s="329"/>
      <c r="Z396" s="329"/>
      <c r="AA396" s="329"/>
      <c r="AB396" s="329"/>
      <c r="AC396" s="329"/>
      <c r="AD396" s="329"/>
    </row>
    <row r="397" spans="1:30" s="333" customFormat="1" ht="16.5" hidden="1" customHeight="1" thickBot="1">
      <c r="A397" s="329"/>
      <c r="B397" s="606"/>
      <c r="C397" s="478" t="s">
        <v>503</v>
      </c>
      <c r="D397" s="501"/>
      <c r="E397" s="341" t="s">
        <v>573</v>
      </c>
      <c r="F397" s="501" t="s">
        <v>576</v>
      </c>
      <c r="G397" s="501">
        <v>1</v>
      </c>
      <c r="H397" s="502">
        <v>220</v>
      </c>
      <c r="I397" s="503"/>
      <c r="J397" s="504"/>
      <c r="K397" s="505"/>
      <c r="L397" s="506"/>
      <c r="M397" s="507"/>
      <c r="N397" s="508"/>
      <c r="O397" s="509"/>
      <c r="P397" s="510"/>
      <c r="Q397" s="511"/>
      <c r="R397" s="411"/>
      <c r="S397" s="512"/>
      <c r="T397" s="511"/>
      <c r="U397" s="330"/>
      <c r="V397" s="477">
        <f t="shared" si="32"/>
        <v>0</v>
      </c>
      <c r="W397" s="329"/>
      <c r="X397" s="329"/>
      <c r="Y397" s="329"/>
      <c r="Z397" s="329"/>
      <c r="AA397" s="329"/>
      <c r="AB397" s="329"/>
      <c r="AC397" s="329"/>
      <c r="AD397" s="329"/>
    </row>
    <row r="398" spans="1:30" s="333" customFormat="1" ht="16.5" hidden="1" customHeight="1" thickBot="1">
      <c r="A398" s="329"/>
      <c r="B398" s="606"/>
      <c r="C398" s="478" t="s">
        <v>503</v>
      </c>
      <c r="D398" s="501"/>
      <c r="E398" s="341" t="s">
        <v>574</v>
      </c>
      <c r="F398" s="501" t="s">
        <v>577</v>
      </c>
      <c r="G398" s="501">
        <v>1</v>
      </c>
      <c r="H398" s="502">
        <v>320</v>
      </c>
      <c r="I398" s="503"/>
      <c r="J398" s="504"/>
      <c r="K398" s="505"/>
      <c r="L398" s="506"/>
      <c r="M398" s="507"/>
      <c r="N398" s="508"/>
      <c r="O398" s="509"/>
      <c r="P398" s="510"/>
      <c r="Q398" s="511"/>
      <c r="R398" s="411"/>
      <c r="S398" s="512"/>
      <c r="T398" s="511"/>
      <c r="U398" s="330"/>
      <c r="V398" s="477">
        <f t="shared" si="32"/>
        <v>0</v>
      </c>
      <c r="W398" s="329"/>
      <c r="X398" s="329"/>
      <c r="Y398" s="329"/>
      <c r="Z398" s="329"/>
      <c r="AA398" s="329"/>
      <c r="AB398" s="329"/>
      <c r="AC398" s="329"/>
      <c r="AD398" s="329"/>
    </row>
    <row r="399" spans="1:30" s="333" customFormat="1" ht="16.5" hidden="1" customHeight="1" thickBot="1">
      <c r="A399" s="329"/>
      <c r="B399" s="606"/>
      <c r="C399" s="478" t="s">
        <v>503</v>
      </c>
      <c r="D399" s="501"/>
      <c r="E399" s="341" t="s">
        <v>575</v>
      </c>
      <c r="F399" s="501" t="s">
        <v>578</v>
      </c>
      <c r="G399" s="501">
        <v>1</v>
      </c>
      <c r="H399" s="502">
        <v>695</v>
      </c>
      <c r="I399" s="503"/>
      <c r="J399" s="504"/>
      <c r="K399" s="505"/>
      <c r="L399" s="506"/>
      <c r="M399" s="507"/>
      <c r="N399" s="508"/>
      <c r="O399" s="509"/>
      <c r="P399" s="510"/>
      <c r="Q399" s="511"/>
      <c r="R399" s="411"/>
      <c r="S399" s="512"/>
      <c r="T399" s="511"/>
      <c r="U399" s="330"/>
      <c r="V399" s="477">
        <f t="shared" si="32"/>
        <v>0</v>
      </c>
      <c r="W399" s="329"/>
      <c r="X399" s="329"/>
      <c r="Y399" s="329"/>
      <c r="Z399" s="329"/>
      <c r="AA399" s="329"/>
      <c r="AB399" s="329"/>
      <c r="AC399" s="329"/>
      <c r="AD399" s="329"/>
    </row>
    <row r="400" spans="1:30" s="333" customFormat="1" ht="16.5" hidden="1" customHeight="1" thickBot="1">
      <c r="A400" s="329"/>
      <c r="B400" s="606"/>
      <c r="C400" s="513" t="s">
        <v>504</v>
      </c>
      <c r="D400" s="501">
        <f>SUM(D394:D396)</f>
        <v>11</v>
      </c>
      <c r="E400" s="363" t="s">
        <v>585</v>
      </c>
      <c r="F400" s="501" t="s">
        <v>398</v>
      </c>
      <c r="G400" s="501">
        <f>SUM(G394:G399)</f>
        <v>6</v>
      </c>
      <c r="H400" s="514">
        <f>SUM(H394:H399)</f>
        <v>1545.7</v>
      </c>
      <c r="I400" s="503"/>
      <c r="J400" s="504"/>
      <c r="K400" s="505"/>
      <c r="L400" s="506"/>
      <c r="M400" s="507"/>
      <c r="N400" s="508"/>
      <c r="O400" s="509"/>
      <c r="P400" s="510"/>
      <c r="Q400" s="511"/>
      <c r="R400" s="411"/>
      <c r="S400" s="512"/>
      <c r="T400" s="511"/>
      <c r="U400" s="330"/>
      <c r="V400" s="409">
        <f t="shared" si="32"/>
        <v>0</v>
      </c>
      <c r="W400" s="329"/>
      <c r="X400" s="329"/>
      <c r="Y400" s="329"/>
      <c r="Z400" s="329"/>
      <c r="AA400" s="329"/>
      <c r="AB400" s="329"/>
      <c r="AC400" s="329"/>
      <c r="AD400" s="329"/>
    </row>
    <row r="401" spans="2:23" s="329" customFormat="1" ht="16.5" hidden="1" customHeight="1">
      <c r="C401" s="516"/>
      <c r="D401" s="345"/>
      <c r="E401" s="345"/>
      <c r="F401" s="345"/>
      <c r="G401" s="345"/>
      <c r="H401" s="476"/>
      <c r="I401" s="411"/>
      <c r="J401" s="411"/>
      <c r="K401" s="411"/>
      <c r="L401" s="411"/>
      <c r="M401" s="411"/>
      <c r="N401" s="411"/>
      <c r="O401" s="373"/>
      <c r="P401" s="373"/>
      <c r="Q401" s="412"/>
      <c r="R401" s="411"/>
      <c r="S401" s="413"/>
      <c r="T401" s="412"/>
      <c r="U401" s="330"/>
      <c r="V401" s="414"/>
    </row>
    <row r="402" spans="2:23" s="329" customFormat="1" ht="16.5" hidden="1" customHeight="1" thickBot="1">
      <c r="C402" s="516"/>
      <c r="D402" s="345"/>
      <c r="E402" s="345"/>
      <c r="F402" s="345"/>
      <c r="G402" s="345"/>
      <c r="H402" s="476"/>
      <c r="I402" s="411"/>
      <c r="J402" s="411"/>
      <c r="K402" s="411"/>
      <c r="L402" s="411"/>
      <c r="M402" s="411"/>
      <c r="N402" s="411"/>
      <c r="O402" s="373"/>
      <c r="P402" s="373"/>
      <c r="Q402" s="412"/>
      <c r="R402" s="411"/>
      <c r="S402" s="413"/>
      <c r="T402" s="412"/>
      <c r="U402" s="330"/>
      <c r="V402" s="414"/>
    </row>
    <row r="403" spans="2:23" s="329" customFormat="1" ht="16.5" hidden="1" customHeight="1" thickBot="1">
      <c r="B403" s="606" t="s">
        <v>604</v>
      </c>
      <c r="C403" s="434" t="s">
        <v>544</v>
      </c>
      <c r="D403" s="465"/>
      <c r="E403" s="348" t="s">
        <v>554</v>
      </c>
      <c r="F403" s="466" t="s">
        <v>546</v>
      </c>
      <c r="G403" s="466">
        <v>1</v>
      </c>
      <c r="H403" s="467">
        <v>139.47</v>
      </c>
      <c r="I403" s="367"/>
      <c r="J403" s="368"/>
      <c r="K403" s="369"/>
      <c r="L403" s="370"/>
      <c r="M403" s="371"/>
      <c r="N403" s="372"/>
      <c r="O403" s="419"/>
      <c r="P403" s="420"/>
      <c r="Q403" s="375"/>
      <c r="R403" s="411"/>
      <c r="S403" s="415"/>
      <c r="T403" s="416"/>
      <c r="U403" s="330"/>
      <c r="V403" s="377">
        <f t="shared" ref="V403:V410" si="33">SUM(I403:Q403,T403)*H403</f>
        <v>0</v>
      </c>
    </row>
    <row r="404" spans="2:23" s="329" customFormat="1" ht="16.5" hidden="1" customHeight="1" thickBot="1">
      <c r="B404" s="606"/>
      <c r="C404" s="434" t="s">
        <v>544</v>
      </c>
      <c r="D404" s="456"/>
      <c r="E404" s="348" t="s">
        <v>555</v>
      </c>
      <c r="F404" s="468" t="s">
        <v>547</v>
      </c>
      <c r="G404" s="468">
        <v>1</v>
      </c>
      <c r="H404" s="469">
        <v>139.47</v>
      </c>
      <c r="I404" s="380"/>
      <c r="J404" s="381"/>
      <c r="K404" s="382"/>
      <c r="L404" s="383"/>
      <c r="M404" s="384"/>
      <c r="N404" s="385"/>
      <c r="O404" s="422"/>
      <c r="P404" s="423"/>
      <c r="Q404" s="387"/>
      <c r="R404" s="411"/>
      <c r="S404" s="397"/>
      <c r="T404" s="398"/>
      <c r="U404" s="330"/>
      <c r="V404" s="388">
        <f t="shared" si="33"/>
        <v>0</v>
      </c>
    </row>
    <row r="405" spans="2:23" s="329" customFormat="1" ht="16.5" hidden="1" customHeight="1" thickBot="1">
      <c r="B405" s="606"/>
      <c r="C405" s="434" t="s">
        <v>544</v>
      </c>
      <c r="D405" s="456"/>
      <c r="E405" s="348" t="s">
        <v>556</v>
      </c>
      <c r="F405" s="468" t="s">
        <v>548</v>
      </c>
      <c r="G405" s="468">
        <v>1</v>
      </c>
      <c r="H405" s="469">
        <v>322.81</v>
      </c>
      <c r="I405" s="380"/>
      <c r="J405" s="381"/>
      <c r="K405" s="382"/>
      <c r="L405" s="383"/>
      <c r="M405" s="384"/>
      <c r="N405" s="385"/>
      <c r="O405" s="422"/>
      <c r="P405" s="423"/>
      <c r="Q405" s="387"/>
      <c r="R405" s="411"/>
      <c r="S405" s="397"/>
      <c r="T405" s="398"/>
      <c r="U405" s="330"/>
      <c r="V405" s="388">
        <f t="shared" si="33"/>
        <v>0</v>
      </c>
    </row>
    <row r="406" spans="2:23" s="329" customFormat="1" ht="16.5" hidden="1" customHeight="1" thickBot="1">
      <c r="B406" s="606"/>
      <c r="C406" s="434" t="s">
        <v>544</v>
      </c>
      <c r="D406" s="456"/>
      <c r="E406" s="348" t="s">
        <v>557</v>
      </c>
      <c r="F406" s="468" t="s">
        <v>549</v>
      </c>
      <c r="G406" s="468">
        <v>1</v>
      </c>
      <c r="H406" s="469">
        <v>322.81</v>
      </c>
      <c r="I406" s="380"/>
      <c r="J406" s="381"/>
      <c r="K406" s="382"/>
      <c r="L406" s="383"/>
      <c r="M406" s="384"/>
      <c r="N406" s="385"/>
      <c r="O406" s="422"/>
      <c r="P406" s="423"/>
      <c r="Q406" s="387"/>
      <c r="R406" s="411"/>
      <c r="S406" s="397"/>
      <c r="T406" s="398"/>
      <c r="U406" s="330"/>
      <c r="V406" s="388">
        <f t="shared" si="33"/>
        <v>0</v>
      </c>
    </row>
    <row r="407" spans="2:23" s="329" customFormat="1" ht="16.5" hidden="1" customHeight="1" thickBot="1">
      <c r="B407" s="606"/>
      <c r="C407" s="434" t="s">
        <v>544</v>
      </c>
      <c r="D407" s="456"/>
      <c r="E407" s="348" t="s">
        <v>558</v>
      </c>
      <c r="F407" s="468" t="s">
        <v>550</v>
      </c>
      <c r="G407" s="468">
        <v>1</v>
      </c>
      <c r="H407" s="469">
        <v>322.81</v>
      </c>
      <c r="I407" s="380"/>
      <c r="J407" s="381"/>
      <c r="K407" s="382"/>
      <c r="L407" s="383"/>
      <c r="M407" s="384"/>
      <c r="N407" s="385"/>
      <c r="O407" s="422"/>
      <c r="P407" s="423"/>
      <c r="Q407" s="387"/>
      <c r="R407" s="411"/>
      <c r="S407" s="397"/>
      <c r="T407" s="398"/>
      <c r="U407" s="330"/>
      <c r="V407" s="388">
        <f t="shared" si="33"/>
        <v>0</v>
      </c>
      <c r="W407" s="364"/>
    </row>
    <row r="408" spans="2:23" s="329" customFormat="1" ht="16.5" hidden="1" customHeight="1" thickBot="1">
      <c r="B408" s="606"/>
      <c r="C408" s="434" t="s">
        <v>544</v>
      </c>
      <c r="D408" s="456"/>
      <c r="E408" s="348" t="s">
        <v>559</v>
      </c>
      <c r="F408" s="468" t="s">
        <v>551</v>
      </c>
      <c r="G408" s="468">
        <v>1</v>
      </c>
      <c r="H408" s="469">
        <v>322.81</v>
      </c>
      <c r="I408" s="380"/>
      <c r="J408" s="381"/>
      <c r="K408" s="382"/>
      <c r="L408" s="383"/>
      <c r="M408" s="384"/>
      <c r="N408" s="385"/>
      <c r="O408" s="422"/>
      <c r="P408" s="423"/>
      <c r="Q408" s="387"/>
      <c r="R408" s="411"/>
      <c r="S408" s="397"/>
      <c r="T408" s="398"/>
      <c r="U408" s="330"/>
      <c r="V408" s="388">
        <f t="shared" si="33"/>
        <v>0</v>
      </c>
      <c r="W408" s="330"/>
    </row>
    <row r="409" spans="2:23" s="329" customFormat="1" ht="16.5" hidden="1" customHeight="1" thickBot="1">
      <c r="B409" s="606"/>
      <c r="C409" s="434" t="s">
        <v>544</v>
      </c>
      <c r="D409" s="457"/>
      <c r="E409" s="348" t="s">
        <v>560</v>
      </c>
      <c r="F409" s="470" t="s">
        <v>552</v>
      </c>
      <c r="G409" s="470">
        <v>1</v>
      </c>
      <c r="H409" s="471">
        <v>377.19</v>
      </c>
      <c r="I409" s="391"/>
      <c r="J409" s="392"/>
      <c r="K409" s="393"/>
      <c r="L409" s="394"/>
      <c r="M409" s="395"/>
      <c r="N409" s="396"/>
      <c r="O409" s="424"/>
      <c r="P409" s="425"/>
      <c r="Q409" s="398"/>
      <c r="R409" s="411"/>
      <c r="S409" s="397"/>
      <c r="T409" s="398"/>
      <c r="U409" s="330"/>
      <c r="V409" s="388">
        <f t="shared" si="33"/>
        <v>0</v>
      </c>
      <c r="W409" s="330"/>
    </row>
    <row r="410" spans="2:23" s="329" customFormat="1" ht="16.5" hidden="1" customHeight="1" thickBot="1">
      <c r="B410" s="606"/>
      <c r="C410" s="437" t="s">
        <v>545</v>
      </c>
      <c r="D410" s="351">
        <f>SUM(D403:D409)</f>
        <v>0</v>
      </c>
      <c r="E410" s="351" t="s">
        <v>561</v>
      </c>
      <c r="F410" s="351" t="s">
        <v>553</v>
      </c>
      <c r="G410" s="351">
        <v>8</v>
      </c>
      <c r="H410" s="474">
        <f>SUM(H403:H409)</f>
        <v>1947.37</v>
      </c>
      <c r="I410" s="401"/>
      <c r="J410" s="402"/>
      <c r="K410" s="403"/>
      <c r="L410" s="404"/>
      <c r="M410" s="405"/>
      <c r="N410" s="406"/>
      <c r="O410" s="426"/>
      <c r="P410" s="427"/>
      <c r="Q410" s="408"/>
      <c r="R410" s="411"/>
      <c r="S410" s="407"/>
      <c r="T410" s="408"/>
      <c r="U410" s="330"/>
      <c r="V410" s="409">
        <f t="shared" si="33"/>
        <v>0</v>
      </c>
      <c r="W410" s="330"/>
    </row>
    <row r="411" spans="2:23" s="29" customFormat="1" hidden="1">
      <c r="B411" s="328"/>
      <c r="C411" s="6"/>
      <c r="D411" s="6"/>
      <c r="E411" s="253"/>
      <c r="F411" s="6"/>
      <c r="G411" s="6"/>
      <c r="H411" s="186"/>
      <c r="I411" s="185"/>
      <c r="J411" s="185"/>
      <c r="K411" s="185"/>
      <c r="L411" s="185"/>
      <c r="M411" s="185"/>
      <c r="N411" s="185"/>
      <c r="O411" s="51"/>
      <c r="P411" s="51"/>
      <c r="Q411" s="63"/>
      <c r="R411" s="185"/>
      <c r="S411" s="281"/>
      <c r="T411" s="63"/>
      <c r="U411" s="75"/>
      <c r="V411" s="180"/>
      <c r="W411" s="9"/>
    </row>
    <row r="412" spans="2:23" s="29" customFormat="1" ht="16.5" hidden="1" thickBot="1">
      <c r="B412" s="8"/>
      <c r="C412" s="290" t="s">
        <v>501</v>
      </c>
      <c r="D412" s="2"/>
      <c r="E412" s="252"/>
      <c r="F412" s="3"/>
      <c r="G412" s="3"/>
      <c r="H412" s="4"/>
      <c r="I412" s="185"/>
      <c r="J412" s="161"/>
      <c r="K412" s="161"/>
      <c r="L412" s="161"/>
      <c r="M412" s="161"/>
      <c r="N412" s="161"/>
      <c r="O412" s="162"/>
      <c r="P412" s="162"/>
      <c r="Q412" s="63"/>
      <c r="R412" s="185"/>
      <c r="S412" s="281"/>
      <c r="T412" s="63"/>
      <c r="U412" s="75"/>
      <c r="V412" s="180"/>
      <c r="W412" s="12"/>
    </row>
    <row r="413" spans="2:23" s="29" customFormat="1" hidden="1">
      <c r="B413" s="8"/>
      <c r="C413" s="40" t="s">
        <v>209</v>
      </c>
      <c r="D413" s="36">
        <v>21.23</v>
      </c>
      <c r="E413" s="254" t="s">
        <v>210</v>
      </c>
      <c r="F413" s="249" t="s">
        <v>211</v>
      </c>
      <c r="G413" s="37">
        <v>35</v>
      </c>
      <c r="H413" s="38">
        <v>318.89</v>
      </c>
      <c r="I413" s="45"/>
      <c r="J413" s="46"/>
      <c r="K413" s="47"/>
      <c r="L413" s="48"/>
      <c r="M413" s="49"/>
      <c r="N413" s="50"/>
      <c r="O413" s="59"/>
      <c r="P413" s="60"/>
      <c r="Q413" s="64"/>
      <c r="R413" s="58"/>
      <c r="S413" s="282"/>
      <c r="T413" s="68"/>
      <c r="U413" s="75"/>
      <c r="V413" s="177">
        <f>SUM(I413:Q413,T413)*H413</f>
        <v>0</v>
      </c>
      <c r="W413" s="5"/>
    </row>
    <row r="414" spans="2:23" s="29" customFormat="1" hidden="1">
      <c r="B414" s="8"/>
      <c r="C414" s="41" t="s">
        <v>212</v>
      </c>
      <c r="D414" s="31">
        <v>8.66</v>
      </c>
      <c r="E414" s="255" t="s">
        <v>213</v>
      </c>
      <c r="F414" s="250" t="s">
        <v>211</v>
      </c>
      <c r="G414" s="32">
        <v>80</v>
      </c>
      <c r="H414" s="33">
        <v>296.64</v>
      </c>
      <c r="I414" s="52"/>
      <c r="J414" s="53"/>
      <c r="K414" s="54"/>
      <c r="L414" s="55"/>
      <c r="M414" s="56"/>
      <c r="N414" s="57"/>
      <c r="O414" s="61"/>
      <c r="P414" s="62"/>
      <c r="Q414" s="65"/>
      <c r="R414" s="58"/>
      <c r="S414" s="279"/>
      <c r="T414" s="66"/>
      <c r="U414" s="75"/>
      <c r="V414" s="178">
        <f>SUM(I414:Q414,T414)*H414</f>
        <v>0</v>
      </c>
      <c r="W414" s="5"/>
    </row>
    <row r="415" spans="2:23" s="29" customFormat="1" ht="16.5" hidden="1" thickBot="1">
      <c r="B415" s="8"/>
      <c r="C415" s="41" t="s">
        <v>214</v>
      </c>
      <c r="D415" s="31">
        <v>32.71</v>
      </c>
      <c r="E415" s="255" t="s">
        <v>215</v>
      </c>
      <c r="F415" s="250" t="s">
        <v>211</v>
      </c>
      <c r="G415" s="32">
        <v>80</v>
      </c>
      <c r="H415" s="33">
        <v>587.41</v>
      </c>
      <c r="I415" s="52"/>
      <c r="J415" s="53"/>
      <c r="K415" s="54"/>
      <c r="L415" s="55"/>
      <c r="M415" s="56"/>
      <c r="N415" s="57"/>
      <c r="O415" s="61"/>
      <c r="P415" s="62"/>
      <c r="Q415" s="65"/>
      <c r="R415" s="58"/>
      <c r="S415" s="279"/>
      <c r="T415" s="66"/>
      <c r="U415" s="75"/>
      <c r="V415" s="178">
        <f>SUM(I415:Q415,T415)*H415</f>
        <v>0</v>
      </c>
      <c r="W415" s="5"/>
    </row>
    <row r="416" spans="2:23" s="29" customFormat="1" ht="16.5" hidden="1" thickBot="1">
      <c r="B416" s="8"/>
      <c r="C416" s="42" t="s">
        <v>216</v>
      </c>
      <c r="D416" s="39">
        <v>42.42</v>
      </c>
      <c r="E416" s="256" t="s">
        <v>217</v>
      </c>
      <c r="F416" s="251" t="s">
        <v>211</v>
      </c>
      <c r="G416" s="34">
        <v>50</v>
      </c>
      <c r="H416" s="35">
        <v>571.89</v>
      </c>
      <c r="I416" s="163"/>
      <c r="J416" s="164"/>
      <c r="K416" s="165"/>
      <c r="L416" s="166"/>
      <c r="M416" s="167"/>
      <c r="N416" s="168"/>
      <c r="O416" s="169"/>
      <c r="P416" s="170"/>
      <c r="Q416" s="171"/>
      <c r="R416" s="58"/>
      <c r="S416" s="280"/>
      <c r="T416" s="67"/>
      <c r="U416" s="75"/>
      <c r="V416" s="179">
        <f>SUM(I416:Q416,T416)*H416</f>
        <v>0</v>
      </c>
      <c r="W416" s="5"/>
    </row>
    <row r="417" spans="2:23" s="29" customFormat="1" hidden="1">
      <c r="B417" s="8"/>
      <c r="C417" s="6"/>
      <c r="D417" s="2"/>
      <c r="E417" s="291"/>
      <c r="F417" s="252"/>
      <c r="G417" s="3"/>
      <c r="H417" s="4"/>
      <c r="I417" s="185"/>
      <c r="J417" s="185"/>
      <c r="K417" s="185"/>
      <c r="L417" s="185"/>
      <c r="M417" s="185"/>
      <c r="N417" s="185"/>
      <c r="O417" s="51"/>
      <c r="P417" s="51"/>
      <c r="Q417" s="63"/>
      <c r="R417" s="185"/>
      <c r="S417" s="281"/>
      <c r="T417" s="63"/>
      <c r="U417" s="75"/>
      <c r="V417" s="180"/>
      <c r="W417" s="5"/>
    </row>
    <row r="418" spans="2:23" s="29" customFormat="1" hidden="1">
      <c r="B418" s="8"/>
      <c r="C418" s="6"/>
      <c r="D418" s="2"/>
      <c r="E418" s="291"/>
      <c r="F418" s="252"/>
      <c r="G418" s="3"/>
      <c r="H418" s="4"/>
      <c r="I418" s="185"/>
      <c r="J418" s="185"/>
      <c r="K418" s="185"/>
      <c r="L418" s="185"/>
      <c r="M418" s="185"/>
      <c r="N418" s="185"/>
      <c r="O418" s="51"/>
      <c r="P418" s="51"/>
      <c r="Q418" s="63"/>
      <c r="R418" s="185"/>
      <c r="S418" s="281"/>
      <c r="T418" s="63"/>
      <c r="U418" s="75"/>
      <c r="V418" s="180"/>
      <c r="W418" s="8"/>
    </row>
    <row r="419" spans="2:23" s="29" customFormat="1" ht="15.75" hidden="1" customHeight="1" thickBot="1">
      <c r="B419" s="8"/>
      <c r="C419" s="6"/>
      <c r="D419" s="2"/>
      <c r="E419" s="291"/>
      <c r="F419" s="252"/>
      <c r="G419" s="3"/>
      <c r="H419" s="4"/>
      <c r="I419" s="185"/>
      <c r="J419" s="185"/>
      <c r="K419" s="185"/>
      <c r="L419" s="185"/>
      <c r="M419" s="185"/>
      <c r="N419" s="185"/>
      <c r="O419" s="51"/>
      <c r="P419" s="51"/>
      <c r="Q419" s="63"/>
      <c r="R419" s="185"/>
      <c r="S419" s="281"/>
      <c r="T419" s="63"/>
      <c r="U419" s="75"/>
      <c r="V419" s="180"/>
      <c r="W419" s="8"/>
    </row>
    <row r="420" spans="2:23" s="29" customFormat="1" ht="15.75" customHeight="1">
      <c r="B420" s="8"/>
      <c r="C420" s="623" t="s">
        <v>255</v>
      </c>
      <c r="D420" s="624"/>
      <c r="E420" s="624"/>
      <c r="F420" s="624"/>
      <c r="G420" s="624"/>
      <c r="H420" s="624"/>
      <c r="I420" s="624"/>
      <c r="J420" s="624"/>
      <c r="K420" s="624"/>
      <c r="L420" s="624"/>
      <c r="M420" s="624"/>
      <c r="N420" s="624"/>
      <c r="O420" s="624"/>
      <c r="P420" s="624"/>
      <c r="Q420" s="624"/>
      <c r="R420" s="624"/>
      <c r="S420" s="624"/>
      <c r="T420" s="624"/>
      <c r="U420" s="624"/>
      <c r="V420" s="625"/>
      <c r="W420" s="1"/>
    </row>
    <row r="421" spans="2:23" s="29" customFormat="1" ht="15.75" customHeight="1" thickBot="1">
      <c r="B421" s="8"/>
      <c r="C421" s="626"/>
      <c r="D421" s="627"/>
      <c r="E421" s="627"/>
      <c r="F421" s="627"/>
      <c r="G421" s="627"/>
      <c r="H421" s="627"/>
      <c r="I421" s="627"/>
      <c r="J421" s="627"/>
      <c r="K421" s="627"/>
      <c r="L421" s="627"/>
      <c r="M421" s="627"/>
      <c r="N421" s="627"/>
      <c r="O421" s="627"/>
      <c r="P421" s="627"/>
      <c r="Q421" s="627"/>
      <c r="R421" s="627"/>
      <c r="S421" s="627"/>
      <c r="T421" s="627"/>
      <c r="U421" s="627"/>
      <c r="V421" s="628"/>
      <c r="W421" s="1"/>
    </row>
    <row r="422" spans="2:23" s="29" customFormat="1" ht="15.75" customHeight="1" thickBot="1">
      <c r="B422" s="8"/>
      <c r="C422" s="11"/>
      <c r="D422" s="11"/>
      <c r="E422" s="11"/>
      <c r="F422" s="11"/>
      <c r="G422" s="10"/>
      <c r="H422" s="10"/>
      <c r="I422" s="10"/>
      <c r="J422" s="11"/>
      <c r="K422" s="11"/>
      <c r="L422" s="11"/>
      <c r="M422" s="11"/>
      <c r="N422" s="11"/>
      <c r="O422" s="11"/>
      <c r="P422" s="11"/>
      <c r="Q422" s="11"/>
      <c r="R422" s="74"/>
      <c r="S422" s="11"/>
      <c r="T422" s="74"/>
      <c r="U422" s="74"/>
      <c r="V422" s="176"/>
      <c r="W422" s="1"/>
    </row>
    <row r="423" spans="2:23" s="29" customFormat="1" ht="15.75" customHeight="1" thickBot="1">
      <c r="B423" s="8"/>
      <c r="C423" s="11"/>
      <c r="D423" s="11"/>
      <c r="E423" s="11"/>
      <c r="F423" s="286"/>
      <c r="G423" s="613" t="s">
        <v>486</v>
      </c>
      <c r="H423" s="613"/>
      <c r="I423" s="286"/>
      <c r="J423" s="629" t="s">
        <v>487</v>
      </c>
      <c r="K423" s="630"/>
      <c r="L423" s="630"/>
      <c r="M423" s="631"/>
      <c r="N423" s="11"/>
      <c r="O423" s="632" t="s">
        <v>270</v>
      </c>
      <c r="P423" s="632"/>
      <c r="Q423" s="632"/>
      <c r="R423" s="632"/>
      <c r="S423" s="632"/>
      <c r="T423" s="632"/>
      <c r="U423" s="632"/>
      <c r="V423" s="176"/>
      <c r="W423" s="1"/>
    </row>
    <row r="424" spans="2:23" s="29" customFormat="1" ht="18" customHeight="1" thickBot="1">
      <c r="B424" s="8"/>
      <c r="C424" s="610" t="s">
        <v>477</v>
      </c>
      <c r="D424" s="611"/>
      <c r="E424" s="612"/>
      <c r="F424" s="226"/>
      <c r="G424" s="617" t="s">
        <v>506</v>
      </c>
      <c r="H424" s="618"/>
      <c r="I424" s="11"/>
      <c r="J424" s="263" t="s">
        <v>257</v>
      </c>
      <c r="K424" s="264" t="s">
        <v>258</v>
      </c>
      <c r="L424" s="269"/>
      <c r="M424" s="270"/>
      <c r="N424" s="11"/>
      <c r="O424" s="616" t="s">
        <v>271</v>
      </c>
      <c r="P424" s="616"/>
      <c r="Q424" s="616"/>
      <c r="R424" s="616"/>
      <c r="S424" s="616"/>
      <c r="T424" s="616"/>
      <c r="U424" s="616"/>
      <c r="V424" s="176"/>
      <c r="W424" s="1"/>
    </row>
    <row r="425" spans="2:23" s="29" customFormat="1" ht="15.75" customHeight="1">
      <c r="B425" s="8"/>
      <c r="C425" s="246" t="s">
        <v>479</v>
      </c>
      <c r="D425" s="696">
        <f>SUM(V24:V416)</f>
        <v>0</v>
      </c>
      <c r="E425" s="697"/>
      <c r="F425" s="11"/>
      <c r="G425" s="233" t="str">
        <f>'Bolt List'!C1</f>
        <v>1.5"</v>
      </c>
      <c r="H425" s="234">
        <f>'Bolt List'!D1</f>
        <v>0</v>
      </c>
      <c r="I425" s="11"/>
      <c r="J425" s="230" t="s">
        <v>261</v>
      </c>
      <c r="K425" s="229" t="s">
        <v>605</v>
      </c>
      <c r="L425" s="224"/>
      <c r="M425" s="274"/>
      <c r="N425" s="11"/>
      <c r="O425" s="10"/>
      <c r="P425" s="10"/>
      <c r="Q425" s="10"/>
      <c r="R425" s="44"/>
      <c r="S425" s="10"/>
      <c r="T425" s="44"/>
      <c r="U425" s="10"/>
      <c r="V425" s="176"/>
      <c r="W425" s="1"/>
    </row>
    <row r="426" spans="2:23" s="29" customFormat="1" ht="15.75" customHeight="1">
      <c r="B426" s="8"/>
      <c r="C426" s="247" t="s">
        <v>482</v>
      </c>
      <c r="D426" s="696">
        <f>IF(D425&lt;1000,D425*0,IF(D425&lt;2000,D425*-0.01,IF(D425&lt;3000,D425*-0.02,IF(D425&lt;4000,D425*-0.03,IF(D425&lt;5000,D425*-0.04,IF(D425&lt;200000,D425*-0.05,0))))))</f>
        <v>0</v>
      </c>
      <c r="E426" s="697"/>
      <c r="F426" s="11"/>
      <c r="G426" s="220" t="str">
        <f>'Bolt List'!C2</f>
        <v>2"</v>
      </c>
      <c r="H426" s="221">
        <f>'Bolt List'!D2</f>
        <v>0</v>
      </c>
      <c r="I426" s="11"/>
      <c r="J426" s="230" t="s">
        <v>263</v>
      </c>
      <c r="K426" s="229" t="s">
        <v>606</v>
      </c>
      <c r="L426" s="224"/>
      <c r="M426" s="274"/>
      <c r="N426" s="11"/>
      <c r="O426" s="148" t="s">
        <v>274</v>
      </c>
      <c r="P426" s="619"/>
      <c r="Q426" s="619"/>
      <c r="R426" s="619"/>
      <c r="S426" s="619"/>
      <c r="T426" s="619"/>
      <c r="U426" s="619"/>
      <c r="V426" s="176"/>
      <c r="W426" s="1"/>
    </row>
    <row r="427" spans="2:23" s="29" customFormat="1" ht="16.5" customHeight="1" thickBot="1">
      <c r="B427" s="8"/>
      <c r="C427" s="248" t="s">
        <v>262</v>
      </c>
      <c r="D427" s="696">
        <f>D483*0.05</f>
        <v>0</v>
      </c>
      <c r="E427" s="697"/>
      <c r="F427" s="11"/>
      <c r="G427" s="220" t="str">
        <f>'Bolt List'!C3</f>
        <v>2.5"</v>
      </c>
      <c r="H427" s="221">
        <f>'Bolt List'!D3</f>
        <v>0</v>
      </c>
      <c r="I427" s="11"/>
      <c r="J427" s="230" t="s">
        <v>377</v>
      </c>
      <c r="K427" s="229" t="s">
        <v>607</v>
      </c>
      <c r="L427" s="224"/>
      <c r="M427" s="274"/>
      <c r="N427" s="11"/>
      <c r="O427" s="148"/>
      <c r="P427" s="14"/>
      <c r="Q427" s="15"/>
      <c r="R427" s="69"/>
      <c r="S427" s="15"/>
      <c r="T427" s="44"/>
      <c r="U427" s="10"/>
      <c r="V427" s="176"/>
      <c r="W427" s="1"/>
    </row>
    <row r="428" spans="2:23" s="29" customFormat="1" ht="15.75" customHeight="1" thickBot="1">
      <c r="B428" s="8"/>
      <c r="C428" s="247" t="s">
        <v>472</v>
      </c>
      <c r="D428" s="696">
        <v>0</v>
      </c>
      <c r="E428" s="697"/>
      <c r="F428" s="11"/>
      <c r="G428" s="220" t="str">
        <f>'Bolt List'!C4</f>
        <v>3"</v>
      </c>
      <c r="H428" s="221">
        <f>'Bolt List'!D4</f>
        <v>0</v>
      </c>
      <c r="I428" s="11"/>
      <c r="J428" s="620" t="s">
        <v>269</v>
      </c>
      <c r="K428" s="621"/>
      <c r="L428" s="621"/>
      <c r="M428" s="622"/>
      <c r="N428" s="11"/>
      <c r="O428" s="265" t="s">
        <v>276</v>
      </c>
      <c r="P428" s="619"/>
      <c r="Q428" s="619"/>
      <c r="R428" s="619"/>
      <c r="S428" s="619"/>
      <c r="T428" s="619"/>
      <c r="U428" s="619"/>
      <c r="V428" s="176"/>
      <c r="W428" s="1"/>
    </row>
    <row r="429" spans="2:23" s="29" customFormat="1" ht="15.75" customHeight="1">
      <c r="B429" s="8"/>
      <c r="C429" s="246" t="s">
        <v>260</v>
      </c>
      <c r="D429" s="698">
        <f>VLOOKUP(E456,C456:D480,2)</f>
        <v>0</v>
      </c>
      <c r="E429" s="699"/>
      <c r="F429" s="307" t="s">
        <v>505</v>
      </c>
      <c r="G429" s="220" t="str">
        <f>'Bolt List'!C5</f>
        <v>3.5"</v>
      </c>
      <c r="H429" s="221">
        <f>'Bolt List'!D5</f>
        <v>0</v>
      </c>
      <c r="I429" s="11"/>
      <c r="J429" s="322" t="s">
        <v>272</v>
      </c>
      <c r="K429" s="271"/>
      <c r="L429" s="272"/>
      <c r="M429" s="273"/>
      <c r="N429" s="11"/>
      <c r="O429" s="148"/>
      <c r="P429" s="14"/>
      <c r="Q429" s="14"/>
      <c r="R429" s="69"/>
      <c r="S429" s="15"/>
      <c r="T429" s="44"/>
      <c r="U429" s="10"/>
      <c r="V429" s="176"/>
      <c r="W429" s="1"/>
    </row>
    <row r="430" spans="2:23" s="29" customFormat="1" ht="20.25" customHeight="1" thickBot="1">
      <c r="B430" s="8"/>
      <c r="C430" s="247" t="s">
        <v>363</v>
      </c>
      <c r="D430" s="700">
        <v>0</v>
      </c>
      <c r="E430" s="701"/>
      <c r="F430" s="307" t="s">
        <v>483</v>
      </c>
      <c r="G430" s="220" t="str">
        <f>'Bolt List'!C6</f>
        <v>4"</v>
      </c>
      <c r="H430" s="221">
        <f>'Bolt List'!D6</f>
        <v>0</v>
      </c>
      <c r="I430" s="11"/>
      <c r="J430" s="323" t="s">
        <v>273</v>
      </c>
      <c r="K430" s="275"/>
      <c r="L430" s="76"/>
      <c r="M430" s="231"/>
      <c r="N430" s="11"/>
      <c r="O430" s="278" t="s">
        <v>480</v>
      </c>
      <c r="P430" s="679"/>
      <c r="Q430" s="679"/>
      <c r="R430" s="138"/>
      <c r="S430" s="149" t="s">
        <v>478</v>
      </c>
      <c r="T430" s="619"/>
      <c r="U430" s="619"/>
      <c r="V430" s="324" t="s">
        <v>569</v>
      </c>
      <c r="W430" s="1"/>
    </row>
    <row r="431" spans="2:23" s="29" customFormat="1" ht="20.25" customHeight="1" thickBot="1">
      <c r="B431" s="8"/>
      <c r="C431" s="245" t="s">
        <v>264</v>
      </c>
      <c r="D431" s="702">
        <f>SUM(D425:D430)</f>
        <v>0</v>
      </c>
      <c r="E431" s="703"/>
      <c r="F431" s="11"/>
      <c r="G431" s="220" t="str">
        <f>'Bolt List'!C7</f>
        <v>4.5"</v>
      </c>
      <c r="H431" s="221">
        <f>'Bolt List'!D7</f>
        <v>0</v>
      </c>
      <c r="I431" s="11"/>
      <c r="J431" s="323" t="s">
        <v>471</v>
      </c>
      <c r="K431" s="275"/>
      <c r="L431" s="76"/>
      <c r="M431" s="231"/>
      <c r="N431" s="11"/>
      <c r="O431" s="75"/>
      <c r="P431" s="75"/>
      <c r="Q431" s="75"/>
      <c r="R431" s="76"/>
      <c r="S431" s="75"/>
      <c r="T431" s="76"/>
      <c r="U431" s="76"/>
      <c r="V431" s="7"/>
      <c r="W431" s="1"/>
    </row>
    <row r="432" spans="2:23" s="29" customFormat="1" ht="20.25" customHeight="1">
      <c r="B432" s="8"/>
      <c r="C432" s="602" t="s">
        <v>481</v>
      </c>
      <c r="D432" s="602"/>
      <c r="E432" s="602"/>
      <c r="F432" s="11"/>
      <c r="G432" s="220" t="str">
        <f>'Bolt List'!C8</f>
        <v>5"</v>
      </c>
      <c r="H432" s="221">
        <f>'Bolt List'!D8</f>
        <v>0</v>
      </c>
      <c r="I432" s="11"/>
      <c r="J432" s="325" t="s">
        <v>470</v>
      </c>
      <c r="K432" s="275"/>
      <c r="L432" s="76"/>
      <c r="M432" s="231"/>
      <c r="N432" s="11"/>
      <c r="O432" s="667" t="s">
        <v>265</v>
      </c>
      <c r="P432" s="668"/>
      <c r="Q432" s="668"/>
      <c r="R432" s="668"/>
      <c r="S432" s="668"/>
      <c r="T432" s="668"/>
      <c r="U432" s="668"/>
      <c r="V432" s="669"/>
      <c r="W432" s="1"/>
    </row>
    <row r="433" spans="2:23" s="29" customFormat="1" ht="20.25" customHeight="1">
      <c r="B433" s="8"/>
      <c r="C433" s="603"/>
      <c r="D433" s="603"/>
      <c r="E433" s="603"/>
      <c r="F433" s="257"/>
      <c r="G433" s="220" t="str">
        <f>'Bolt List'!C9</f>
        <v>6"</v>
      </c>
      <c r="H433" s="221">
        <f>'Bolt List'!D9</f>
        <v>0</v>
      </c>
      <c r="I433" s="11"/>
      <c r="J433" s="326" t="s">
        <v>275</v>
      </c>
      <c r="K433" s="276"/>
      <c r="L433" s="76"/>
      <c r="M433" s="231"/>
      <c r="N433" s="11"/>
      <c r="O433" s="670" t="s">
        <v>473</v>
      </c>
      <c r="P433" s="671"/>
      <c r="Q433" s="671"/>
      <c r="R433" s="671"/>
      <c r="S433" s="671"/>
      <c r="T433" s="671"/>
      <c r="U433" s="671"/>
      <c r="V433" s="672"/>
      <c r="W433" s="1"/>
    </row>
    <row r="434" spans="2:23" s="29" customFormat="1" ht="20.25" customHeight="1" thickBot="1">
      <c r="B434" s="8"/>
      <c r="C434" s="259"/>
      <c r="D434" s="259"/>
      <c r="E434" s="259"/>
      <c r="F434" s="11"/>
      <c r="G434" s="220" t="str">
        <f>'Bolt List'!C10</f>
        <v>6.5"</v>
      </c>
      <c r="H434" s="221">
        <f>'Bolt List'!D10</f>
        <v>0</v>
      </c>
      <c r="I434" s="11"/>
      <c r="J434" s="323" t="s">
        <v>277</v>
      </c>
      <c r="K434" s="275"/>
      <c r="L434" s="76"/>
      <c r="M434" s="231"/>
      <c r="N434" s="11"/>
      <c r="O434" s="673" t="s">
        <v>474</v>
      </c>
      <c r="P434" s="674"/>
      <c r="Q434" s="674"/>
      <c r="R434" s="674"/>
      <c r="S434" s="674"/>
      <c r="T434" s="674"/>
      <c r="U434" s="674"/>
      <c r="V434" s="675"/>
      <c r="W434" s="1"/>
    </row>
    <row r="435" spans="2:23" s="29" customFormat="1" ht="20.25" customHeight="1" thickBot="1">
      <c r="B435" s="8"/>
      <c r="C435" s="610" t="s">
        <v>484</v>
      </c>
      <c r="D435" s="611"/>
      <c r="E435" s="612"/>
      <c r="F435" s="11"/>
      <c r="G435" s="220" t="str">
        <f>'Bolt List'!C11</f>
        <v>7"</v>
      </c>
      <c r="H435" s="221">
        <f>'Bolt List'!D11</f>
        <v>0</v>
      </c>
      <c r="I435" s="11"/>
      <c r="J435" s="327" t="s">
        <v>278</v>
      </c>
      <c r="K435" s="228"/>
      <c r="L435" s="227"/>
      <c r="M435" s="232"/>
      <c r="N435" s="11"/>
      <c r="O435" s="676" t="s">
        <v>475</v>
      </c>
      <c r="P435" s="677"/>
      <c r="Q435" s="677"/>
      <c r="R435" s="677"/>
      <c r="S435" s="677"/>
      <c r="T435" s="677"/>
      <c r="U435" s="677"/>
      <c r="V435" s="678"/>
      <c r="W435" s="1"/>
    </row>
    <row r="436" spans="2:23" s="29" customFormat="1" ht="20.25" customHeight="1" thickBot="1">
      <c r="B436" s="8"/>
      <c r="C436" s="284" t="s">
        <v>259</v>
      </c>
      <c r="D436" s="614">
        <f>SUMPRODUCT(G24:G416,I24:I416)+SUMPRODUCT(G24:G416,J24:J416)+SUMPRODUCT(G24:G416,K24:K416)+SUMPRODUCT(G24:G416,L24:L416)+SUMPRODUCT(G24:G416,M24:M416)+SUMPRODUCT(G24:G416,N24:N416)+SUMPRODUCT(G24:G416,O24:O416)+SUMPRODUCT(G24:G416,P24:P416)+SUMPRODUCT(G24:G416,Q24:Q416)+SUMPRODUCT(G24:G416,T24:T416)</f>
        <v>0</v>
      </c>
      <c r="E436" s="615"/>
      <c r="F436" s="11"/>
      <c r="G436" s="220" t="str">
        <f>'Bolt List'!C12</f>
        <v>8"</v>
      </c>
      <c r="H436" s="221">
        <f>'Bolt List'!D12</f>
        <v>0</v>
      </c>
      <c r="I436" s="11"/>
      <c r="J436" s="75"/>
      <c r="K436" s="75"/>
      <c r="L436" s="75"/>
      <c r="M436" s="75"/>
      <c r="N436" s="11"/>
      <c r="O436" s="316"/>
      <c r="P436" s="229"/>
      <c r="Q436" s="224"/>
      <c r="R436" s="317"/>
      <c r="S436" s="262"/>
      <c r="T436" s="275"/>
      <c r="U436" s="76"/>
      <c r="V436" s="7"/>
      <c r="W436" s="1"/>
    </row>
    <row r="437" spans="2:23" s="29" customFormat="1" ht="20.25" customHeight="1" thickBot="1">
      <c r="B437" s="8"/>
      <c r="C437" s="285" t="s">
        <v>485</v>
      </c>
      <c r="D437" s="608">
        <f>SUM(I24:Q416)+SUM(T24:T416)</f>
        <v>0</v>
      </c>
      <c r="E437" s="609"/>
      <c r="F437" s="11"/>
      <c r="G437" s="220" t="str">
        <f>'Bolt List'!C13</f>
        <v>9"</v>
      </c>
      <c r="H437" s="221">
        <f>'Bolt List'!D13</f>
        <v>0</v>
      </c>
      <c r="I437" s="185"/>
      <c r="J437" s="655" t="s">
        <v>256</v>
      </c>
      <c r="K437" s="656"/>
      <c r="L437" s="656"/>
      <c r="M437" s="656"/>
      <c r="N437" s="656"/>
      <c r="O437" s="656"/>
      <c r="P437" s="656"/>
      <c r="Q437" s="656"/>
      <c r="R437" s="656"/>
      <c r="S437" s="656"/>
      <c r="T437" s="656"/>
      <c r="U437" s="656"/>
      <c r="V437" s="657"/>
      <c r="W437" s="1"/>
    </row>
    <row r="438" spans="2:23" s="29" customFormat="1" ht="20.25" customHeight="1">
      <c r="B438" s="8"/>
      <c r="C438" s="172"/>
      <c r="D438" s="12"/>
      <c r="E438" s="12"/>
      <c r="F438" s="12"/>
      <c r="G438" s="220" t="str">
        <f>'Bolt List'!C16</f>
        <v>12"</v>
      </c>
      <c r="H438" s="221">
        <f>'Bolt List'!D16</f>
        <v>0</v>
      </c>
      <c r="I438" s="11"/>
      <c r="J438" s="658"/>
      <c r="K438" s="659"/>
      <c r="L438" s="659"/>
      <c r="M438" s="659"/>
      <c r="N438" s="659"/>
      <c r="O438" s="659"/>
      <c r="P438" s="659"/>
      <c r="Q438" s="659"/>
      <c r="R438" s="659"/>
      <c r="S438" s="659"/>
      <c r="T438" s="659"/>
      <c r="U438" s="659"/>
      <c r="V438" s="660"/>
      <c r="W438" s="1"/>
    </row>
    <row r="439" spans="2:23" s="29" customFormat="1" ht="20.25" customHeight="1">
      <c r="B439" s="8"/>
      <c r="C439" s="11"/>
      <c r="D439" s="10"/>
      <c r="E439" s="11"/>
      <c r="F439" s="11"/>
      <c r="G439" s="220" t="str">
        <f>'Bolt List'!C14</f>
        <v>FH 1.5"</v>
      </c>
      <c r="H439" s="221">
        <f>'Bolt List'!D14</f>
        <v>0</v>
      </c>
      <c r="I439" s="11"/>
      <c r="J439" s="661"/>
      <c r="K439" s="662"/>
      <c r="L439" s="662"/>
      <c r="M439" s="662"/>
      <c r="N439" s="662"/>
      <c r="O439" s="662"/>
      <c r="P439" s="662"/>
      <c r="Q439" s="662"/>
      <c r="R439" s="662"/>
      <c r="S439" s="662"/>
      <c r="T439" s="662"/>
      <c r="U439" s="662"/>
      <c r="V439" s="663"/>
      <c r="W439" s="1"/>
    </row>
    <row r="440" spans="2:23" s="29" customFormat="1" ht="20.25" customHeight="1" thickBot="1">
      <c r="B440" s="8"/>
      <c r="C440" s="11"/>
      <c r="D440" s="11"/>
      <c r="E440" s="11"/>
      <c r="F440" s="11"/>
      <c r="G440" s="222" t="str">
        <f>'Bolt List'!C15</f>
        <v>FH 2"</v>
      </c>
      <c r="H440" s="223">
        <f>'Bolt List'!D15</f>
        <v>0</v>
      </c>
      <c r="I440" s="11"/>
      <c r="J440" s="661"/>
      <c r="K440" s="662"/>
      <c r="L440" s="662"/>
      <c r="M440" s="662"/>
      <c r="N440" s="662"/>
      <c r="O440" s="662"/>
      <c r="P440" s="662"/>
      <c r="Q440" s="662"/>
      <c r="R440" s="662"/>
      <c r="S440" s="662"/>
      <c r="T440" s="662"/>
      <c r="U440" s="662"/>
      <c r="V440" s="663"/>
      <c r="W440" s="1"/>
    </row>
    <row r="441" spans="2:23" s="29" customFormat="1" ht="20.25" customHeight="1" thickBot="1">
      <c r="B441" s="8"/>
      <c r="C441" s="11"/>
      <c r="D441" s="11"/>
      <c r="E441" s="11"/>
      <c r="F441" s="11"/>
      <c r="G441" s="258" t="s">
        <v>469</v>
      </c>
      <c r="H441" s="225">
        <f>'Bolt List'!D19</f>
        <v>0</v>
      </c>
      <c r="I441" s="11"/>
      <c r="J441" s="661"/>
      <c r="K441" s="662"/>
      <c r="L441" s="662"/>
      <c r="M441" s="662"/>
      <c r="N441" s="662"/>
      <c r="O441" s="662"/>
      <c r="P441" s="662"/>
      <c r="Q441" s="662"/>
      <c r="R441" s="662"/>
      <c r="S441" s="662"/>
      <c r="T441" s="662"/>
      <c r="U441" s="662"/>
      <c r="V441" s="663"/>
      <c r="W441" s="1"/>
    </row>
    <row r="442" spans="2:23" s="29" customFormat="1" ht="20.25" customHeight="1" thickBot="1">
      <c r="B442" s="8"/>
      <c r="C442" s="11"/>
      <c r="D442" s="11"/>
      <c r="E442" s="11"/>
      <c r="F442" s="11"/>
      <c r="G442" s="600" t="s">
        <v>476</v>
      </c>
      <c r="H442" s="600"/>
      <c r="I442" s="11"/>
      <c r="J442" s="664"/>
      <c r="K442" s="665"/>
      <c r="L442" s="665"/>
      <c r="M442" s="665"/>
      <c r="N442" s="665"/>
      <c r="O442" s="665"/>
      <c r="P442" s="665"/>
      <c r="Q442" s="665"/>
      <c r="R442" s="665"/>
      <c r="S442" s="665"/>
      <c r="T442" s="665"/>
      <c r="U442" s="665"/>
      <c r="V442" s="666"/>
      <c r="W442" s="1"/>
    </row>
    <row r="443" spans="2:23" s="29" customFormat="1" ht="20.25" customHeight="1">
      <c r="B443" s="8"/>
      <c r="C443" s="11"/>
      <c r="D443" s="11"/>
      <c r="E443" s="11"/>
      <c r="F443" s="11"/>
      <c r="G443" s="601"/>
      <c r="H443" s="601"/>
      <c r="I443" s="11"/>
      <c r="J443" s="314"/>
      <c r="K443" s="315"/>
      <c r="L443" s="315"/>
      <c r="M443" s="14"/>
      <c r="N443" s="75"/>
      <c r="O443" s="318"/>
      <c r="P443" s="76"/>
      <c r="Q443" s="75"/>
      <c r="R443" s="76"/>
      <c r="S443" s="75"/>
      <c r="T443" s="76"/>
      <c r="U443" s="76"/>
      <c r="V443" s="7"/>
      <c r="W443" s="1"/>
    </row>
    <row r="444" spans="2:23" s="29" customFormat="1" ht="20.25" customHeight="1">
      <c r="B444" s="8"/>
      <c r="C444" s="11"/>
      <c r="D444" s="13"/>
      <c r="E444" s="11"/>
      <c r="F444" s="11"/>
      <c r="G444" s="70"/>
      <c r="H444" s="70"/>
      <c r="I444" s="70"/>
      <c r="J444" s="314"/>
      <c r="K444" s="78"/>
      <c r="L444" s="78"/>
      <c r="M444" s="78"/>
      <c r="N444" s="78"/>
      <c r="O444" s="78"/>
      <c r="P444" s="78"/>
      <c r="Q444" s="78"/>
      <c r="R444" s="139"/>
      <c r="S444" s="78"/>
      <c r="T444" s="139"/>
      <c r="U444" s="139"/>
      <c r="V444" s="311"/>
      <c r="W444" s="1"/>
    </row>
    <row r="445" spans="2:23" s="29" customFormat="1" ht="20.25" customHeight="1">
      <c r="C445" s="11"/>
      <c r="D445" s="13"/>
      <c r="E445" s="11"/>
      <c r="F445" s="11"/>
      <c r="G445" s="11"/>
      <c r="H445" s="11"/>
      <c r="I445" s="11"/>
      <c r="J445" s="78"/>
      <c r="K445" s="181"/>
      <c r="L445" s="181"/>
      <c r="M445" s="9"/>
      <c r="N445" s="75"/>
      <c r="O445" s="318"/>
      <c r="P445" s="76"/>
      <c r="Q445" s="75"/>
      <c r="R445" s="76"/>
      <c r="S445" s="75"/>
      <c r="T445" s="76"/>
      <c r="U445" s="76"/>
      <c r="V445" s="7"/>
      <c r="W445" s="1"/>
    </row>
    <row r="446" spans="2:23" s="29" customFormat="1" ht="20.25" customHeight="1" thickBot="1">
      <c r="C446" s="11"/>
      <c r="D446" s="11"/>
      <c r="E446" s="11"/>
      <c r="F446" s="11"/>
      <c r="G446" s="11"/>
      <c r="H446" s="11"/>
      <c r="I446" s="11"/>
      <c r="J446" s="314"/>
      <c r="K446" s="75"/>
      <c r="L446" s="75"/>
      <c r="M446" s="75"/>
      <c r="N446" s="75"/>
      <c r="O446" s="75"/>
      <c r="P446" s="75"/>
      <c r="Q446" s="75"/>
      <c r="R446" s="76"/>
      <c r="S446" s="75"/>
      <c r="T446" s="76"/>
      <c r="U446" s="76"/>
      <c r="V446" s="7"/>
      <c r="W446" s="1"/>
    </row>
    <row r="447" spans="2:23" s="29" customFormat="1" ht="20.25" customHeight="1">
      <c r="C447" s="235" t="s">
        <v>265</v>
      </c>
      <c r="D447" s="236"/>
      <c r="E447" s="236"/>
      <c r="F447" s="236"/>
      <c r="G447" s="236"/>
      <c r="H447" s="277"/>
      <c r="I447" s="11"/>
      <c r="J447" s="75"/>
      <c r="K447" s="321"/>
      <c r="L447" s="321"/>
      <c r="M447" s="321"/>
      <c r="N447" s="321"/>
      <c r="O447" s="321"/>
      <c r="P447" s="321"/>
      <c r="Q447" s="321"/>
      <c r="R447" s="321"/>
      <c r="S447" s="321"/>
      <c r="T447" s="321"/>
      <c r="U447" s="321"/>
      <c r="V447" s="321"/>
      <c r="W447" s="1"/>
    </row>
    <row r="448" spans="2:23" s="29" customFormat="1" ht="20.25" customHeight="1">
      <c r="C448" s="237" t="s">
        <v>473</v>
      </c>
      <c r="D448" s="9"/>
      <c r="E448" s="75"/>
      <c r="F448" s="75"/>
      <c r="G448" s="75"/>
      <c r="H448" s="260"/>
      <c r="I448" s="11"/>
      <c r="J448" s="75"/>
      <c r="K448" s="308"/>
      <c r="L448" s="308"/>
      <c r="M448" s="308"/>
      <c r="N448" s="308"/>
      <c r="O448" s="308"/>
      <c r="P448" s="308"/>
      <c r="Q448" s="308"/>
      <c r="R448" s="308"/>
      <c r="S448" s="308"/>
      <c r="T448" s="308"/>
      <c r="U448" s="308"/>
      <c r="V448" s="308"/>
      <c r="W448" s="1"/>
    </row>
    <row r="449" spans="3:23" s="29" customFormat="1" ht="20.25" customHeight="1">
      <c r="C449" s="238" t="s">
        <v>474</v>
      </c>
      <c r="D449" s="9"/>
      <c r="E449" s="75"/>
      <c r="F449" s="75"/>
      <c r="G449" s="75"/>
      <c r="H449" s="260"/>
      <c r="I449" s="11"/>
      <c r="J449" s="75"/>
      <c r="K449" s="308"/>
      <c r="L449" s="308"/>
      <c r="M449" s="308"/>
      <c r="N449" s="308"/>
      <c r="O449" s="308"/>
      <c r="P449" s="308"/>
      <c r="Q449" s="308"/>
      <c r="R449" s="308"/>
      <c r="S449" s="308"/>
      <c r="T449" s="308"/>
      <c r="U449" s="308"/>
      <c r="V449" s="308"/>
      <c r="W449" s="1"/>
    </row>
    <row r="450" spans="3:23" s="29" customFormat="1" ht="20.25" customHeight="1" thickBot="1">
      <c r="C450" s="239" t="s">
        <v>475</v>
      </c>
      <c r="D450" s="187"/>
      <c r="E450" s="187"/>
      <c r="F450" s="266"/>
      <c r="G450" s="266"/>
      <c r="H450" s="261"/>
      <c r="I450" s="11"/>
      <c r="J450" s="75"/>
      <c r="K450" s="308"/>
      <c r="L450" s="308"/>
      <c r="M450" s="308"/>
      <c r="N450" s="308"/>
      <c r="O450" s="308"/>
      <c r="P450" s="308"/>
      <c r="Q450" s="308"/>
      <c r="R450" s="308"/>
      <c r="S450" s="308"/>
      <c r="T450" s="308"/>
      <c r="U450" s="308"/>
      <c r="V450" s="308"/>
      <c r="W450" s="1"/>
    </row>
    <row r="451" spans="3:23" s="29" customFormat="1" hidden="1">
      <c r="C451" s="11"/>
      <c r="D451" s="9"/>
      <c r="E451" s="11"/>
      <c r="F451" s="11"/>
      <c r="G451" s="11"/>
      <c r="H451" s="10"/>
      <c r="I451" s="11"/>
      <c r="J451" s="75"/>
      <c r="K451" s="219"/>
      <c r="L451" s="219"/>
      <c r="M451" s="219"/>
      <c r="N451" s="219"/>
      <c r="O451" s="219"/>
      <c r="P451" s="219"/>
      <c r="Q451" s="219"/>
      <c r="R451" s="219"/>
      <c r="S451" s="219"/>
      <c r="T451" s="219"/>
      <c r="U451" s="76"/>
      <c r="V451" s="7"/>
      <c r="W451" s="1"/>
    </row>
    <row r="452" spans="3:23" s="29" customFormat="1" hidden="1">
      <c r="C452" s="11"/>
      <c r="D452" s="10"/>
      <c r="E452" s="11"/>
      <c r="F452" s="11"/>
      <c r="G452" s="70"/>
      <c r="H452" s="10"/>
      <c r="I452" s="70"/>
      <c r="J452" s="75"/>
      <c r="K452" s="219"/>
      <c r="L452" s="219"/>
      <c r="M452" s="219"/>
      <c r="N452" s="219"/>
      <c r="O452" s="219"/>
      <c r="P452" s="219"/>
      <c r="Q452" s="219"/>
      <c r="R452" s="219"/>
      <c r="S452" s="219"/>
      <c r="T452" s="219"/>
      <c r="U452" s="139"/>
      <c r="V452" s="311"/>
    </row>
    <row r="453" spans="3:23" s="29" customFormat="1" ht="20.25" hidden="1">
      <c r="C453" s="11"/>
      <c r="D453" s="11"/>
      <c r="E453" s="11"/>
      <c r="F453" s="11"/>
      <c r="G453" s="70"/>
      <c r="H453" s="10"/>
      <c r="I453" s="173"/>
      <c r="J453" s="78"/>
      <c r="K453" s="320"/>
      <c r="L453" s="143"/>
      <c r="M453" s="141"/>
      <c r="N453" s="138"/>
      <c r="O453" s="14"/>
      <c r="P453" s="139"/>
      <c r="Q453" s="75"/>
      <c r="R453" s="76"/>
      <c r="S453" s="75"/>
      <c r="T453" s="76"/>
      <c r="U453" s="76"/>
      <c r="V453" s="7"/>
    </row>
    <row r="454" spans="3:23" s="29" customFormat="1" ht="20.25" hidden="1">
      <c r="C454" s="11"/>
      <c r="D454" s="11"/>
      <c r="E454" s="176"/>
      <c r="F454" s="176"/>
      <c r="G454" s="70"/>
      <c r="H454" s="10"/>
      <c r="I454" s="173"/>
      <c r="J454" s="319"/>
      <c r="K454" s="320"/>
      <c r="L454" s="143"/>
      <c r="M454" s="141"/>
      <c r="N454" s="138"/>
      <c r="O454" s="14"/>
      <c r="P454" s="139"/>
      <c r="Q454" s="75"/>
      <c r="R454" s="76"/>
      <c r="S454" s="75"/>
      <c r="T454" s="76"/>
      <c r="U454" s="76"/>
      <c r="V454" s="7"/>
    </row>
    <row r="455" spans="3:23" s="29" customFormat="1" ht="20.25" hidden="1">
      <c r="C455" s="240" t="s">
        <v>374</v>
      </c>
      <c r="D455" s="240" t="s">
        <v>375</v>
      </c>
      <c r="E455" s="11"/>
      <c r="F455" s="11"/>
      <c r="G455" s="10"/>
      <c r="H455" s="10"/>
      <c r="I455" s="70"/>
      <c r="J455" s="319"/>
      <c r="K455" s="320"/>
      <c r="L455" s="143"/>
      <c r="M455" s="141"/>
      <c r="N455" s="138"/>
      <c r="O455" s="14"/>
      <c r="P455" s="139"/>
      <c r="Q455" s="75"/>
      <c r="R455" s="76"/>
      <c r="S455" s="75"/>
      <c r="T455" s="76"/>
      <c r="U455" s="76"/>
      <c r="V455" s="7"/>
    </row>
    <row r="456" spans="3:23" s="29" customFormat="1" ht="20.25" hidden="1">
      <c r="C456" s="241">
        <v>0</v>
      </c>
      <c r="D456" s="242">
        <v>0</v>
      </c>
      <c r="E456" s="11">
        <f>SUMPRODUCT(D24:D416,I24:I416)+SUMPRODUCT(D24:D416,J24:J416)+SUMPRODUCT(D24:D416,K24:K416)+SUMPRODUCT(D24:D416,L24:L416)+SUMPRODUCT(D24:D416,M24:M416)+SUMPRODUCT(D24:D416,N24:N416)+SUMPRODUCT(D24:D416,O24:O416)+SUMPRODUCT(D24:D416,P24:P416)+SUMPRODUCT(D24:D416,Q24:Q416)+SUMPRODUCT(D24:D416,T24:T416)</f>
        <v>0</v>
      </c>
      <c r="F456" s="11"/>
      <c r="G456" s="10"/>
      <c r="H456" s="10"/>
      <c r="I456" s="70"/>
      <c r="J456" s="78"/>
      <c r="K456" s="320"/>
      <c r="L456" s="143"/>
      <c r="M456" s="141"/>
      <c r="N456" s="138"/>
      <c r="O456" s="14"/>
      <c r="P456" s="139"/>
      <c r="Q456" s="75"/>
      <c r="R456" s="76"/>
      <c r="S456" s="75"/>
      <c r="T456" s="76"/>
      <c r="U456" s="76"/>
      <c r="V456" s="7"/>
    </row>
    <row r="457" spans="3:23" s="29" customFormat="1" ht="20.25" hidden="1">
      <c r="C457" s="5">
        <v>1</v>
      </c>
      <c r="D457" s="243">
        <v>15</v>
      </c>
      <c r="E457" s="11"/>
      <c r="F457" s="244"/>
      <c r="G457" s="10"/>
      <c r="H457" s="10"/>
      <c r="I457" s="70"/>
      <c r="J457" s="78"/>
      <c r="K457" s="320"/>
      <c r="L457" s="143"/>
      <c r="M457" s="141"/>
      <c r="N457" s="138"/>
      <c r="O457" s="14"/>
      <c r="P457" s="139"/>
      <c r="Q457" s="75"/>
      <c r="R457" s="76"/>
      <c r="S457" s="75"/>
      <c r="T457" s="76"/>
      <c r="U457" s="76"/>
      <c r="V457" s="7"/>
    </row>
    <row r="458" spans="3:23" s="29" customFormat="1" ht="20.25" hidden="1">
      <c r="C458" s="5">
        <v>5</v>
      </c>
      <c r="D458" s="243">
        <v>25</v>
      </c>
      <c r="E458" s="11"/>
      <c r="F458" s="11"/>
      <c r="G458" s="10"/>
      <c r="H458" s="10"/>
      <c r="I458" s="70"/>
      <c r="J458" s="78"/>
      <c r="K458" s="320"/>
      <c r="L458" s="143"/>
      <c r="M458" s="141"/>
      <c r="N458" s="138"/>
      <c r="O458" s="14"/>
      <c r="P458" s="139"/>
      <c r="Q458" s="75"/>
      <c r="R458" s="76"/>
      <c r="S458" s="75"/>
      <c r="T458" s="76"/>
      <c r="U458" s="76"/>
      <c r="V458" s="7"/>
    </row>
    <row r="459" spans="3:23" s="29" customFormat="1" ht="20.25" hidden="1">
      <c r="C459" s="5">
        <v>15</v>
      </c>
      <c r="D459" s="243">
        <v>35</v>
      </c>
      <c r="E459" s="11"/>
      <c r="F459" s="11"/>
      <c r="G459" s="10"/>
      <c r="H459" s="10"/>
      <c r="I459" s="70"/>
      <c r="J459" s="78"/>
      <c r="K459" s="320"/>
      <c r="L459" s="143"/>
      <c r="M459" s="141"/>
      <c r="N459" s="138"/>
      <c r="O459" s="14"/>
      <c r="P459" s="139"/>
      <c r="Q459" s="75"/>
      <c r="R459" s="76"/>
      <c r="S459" s="75"/>
      <c r="T459" s="76"/>
      <c r="U459" s="76"/>
      <c r="V459" s="7"/>
    </row>
    <row r="460" spans="3:23" s="29" customFormat="1" ht="20.25" hidden="1">
      <c r="C460" s="5">
        <v>25</v>
      </c>
      <c r="D460" s="243">
        <v>45</v>
      </c>
      <c r="E460" s="11"/>
      <c r="F460" s="11"/>
      <c r="G460" s="10"/>
      <c r="H460" s="10"/>
      <c r="I460" s="70"/>
      <c r="J460" s="78"/>
      <c r="K460" s="320"/>
      <c r="L460" s="143"/>
      <c r="M460" s="141"/>
      <c r="N460" s="138"/>
      <c r="O460" s="14"/>
      <c r="P460" s="139"/>
      <c r="Q460" s="75"/>
      <c r="R460" s="76"/>
      <c r="S460" s="75"/>
      <c r="T460" s="76"/>
      <c r="U460" s="76"/>
      <c r="V460" s="7"/>
    </row>
    <row r="461" spans="3:23" s="29" customFormat="1" ht="20.25" hidden="1">
      <c r="C461" s="5">
        <v>35</v>
      </c>
      <c r="D461" s="243">
        <v>65</v>
      </c>
      <c r="E461" s="11"/>
      <c r="F461" s="11"/>
      <c r="G461" s="10"/>
      <c r="H461" s="10"/>
      <c r="I461" s="70"/>
      <c r="J461" s="78"/>
      <c r="K461" s="320"/>
      <c r="L461" s="143"/>
      <c r="M461" s="141"/>
      <c r="N461" s="138"/>
      <c r="O461" s="14"/>
      <c r="P461" s="139"/>
      <c r="Q461" s="75"/>
      <c r="R461" s="76"/>
      <c r="S461" s="75"/>
      <c r="T461" s="76"/>
      <c r="U461" s="76"/>
      <c r="V461" s="7"/>
    </row>
    <row r="462" spans="3:23" s="29" customFormat="1" ht="20.25" hidden="1">
      <c r="C462" s="5">
        <v>50</v>
      </c>
      <c r="D462" s="243">
        <v>100</v>
      </c>
      <c r="E462" s="11"/>
      <c r="F462" s="11"/>
      <c r="G462" s="10"/>
      <c r="H462" s="10"/>
      <c r="I462" s="70"/>
      <c r="J462" s="78"/>
      <c r="K462" s="320"/>
      <c r="L462" s="143"/>
      <c r="M462" s="141"/>
      <c r="N462" s="138"/>
      <c r="O462" s="14"/>
      <c r="P462" s="139"/>
      <c r="Q462" s="75"/>
      <c r="R462" s="76"/>
      <c r="S462" s="75"/>
      <c r="T462" s="76"/>
      <c r="U462" s="76"/>
      <c r="V462" s="7"/>
    </row>
    <row r="463" spans="3:23" s="29" customFormat="1" ht="20.25" hidden="1">
      <c r="C463" s="5">
        <v>65</v>
      </c>
      <c r="D463" s="243">
        <v>130</v>
      </c>
      <c r="E463" s="11"/>
      <c r="F463" s="11"/>
      <c r="G463" s="10"/>
      <c r="H463" s="10"/>
      <c r="I463" s="70"/>
      <c r="J463" s="78"/>
      <c r="K463" s="320"/>
      <c r="L463" s="143"/>
      <c r="M463" s="141"/>
      <c r="N463" s="138"/>
      <c r="O463" s="14"/>
      <c r="P463" s="139"/>
      <c r="Q463" s="75"/>
      <c r="R463" s="76"/>
      <c r="S463" s="75"/>
      <c r="T463" s="76"/>
      <c r="U463" s="76"/>
      <c r="V463" s="7"/>
    </row>
    <row r="464" spans="3:23" s="29" customFormat="1" ht="20.25" hidden="1">
      <c r="C464" s="5">
        <v>75</v>
      </c>
      <c r="D464" s="243">
        <v>150</v>
      </c>
      <c r="E464" s="11"/>
      <c r="F464" s="11"/>
      <c r="G464" s="10"/>
      <c r="H464" s="10"/>
      <c r="I464" s="70"/>
      <c r="J464" s="78"/>
      <c r="K464" s="320"/>
      <c r="L464" s="143"/>
      <c r="M464" s="141"/>
      <c r="N464" s="138"/>
      <c r="O464" s="14"/>
      <c r="P464" s="139"/>
      <c r="Q464" s="75"/>
      <c r="R464" s="76"/>
      <c r="S464" s="75"/>
      <c r="T464" s="76"/>
      <c r="U464" s="76"/>
      <c r="V464" s="7"/>
    </row>
    <row r="465" spans="2:22" s="29" customFormat="1" ht="20.25" hidden="1">
      <c r="C465" s="5">
        <v>85</v>
      </c>
      <c r="D465" s="243">
        <v>175</v>
      </c>
      <c r="E465" s="11"/>
      <c r="F465" s="11"/>
      <c r="G465" s="10"/>
      <c r="H465" s="10"/>
      <c r="I465" s="70"/>
      <c r="J465" s="78"/>
      <c r="K465" s="320"/>
      <c r="L465" s="143"/>
      <c r="M465" s="141"/>
      <c r="N465" s="138"/>
      <c r="O465" s="14"/>
      <c r="P465" s="139"/>
      <c r="Q465" s="75"/>
      <c r="R465" s="76"/>
      <c r="S465" s="75"/>
      <c r="T465" s="76"/>
      <c r="U465" s="76"/>
      <c r="V465" s="7"/>
    </row>
    <row r="466" spans="2:22" s="29" customFormat="1" ht="20.25" hidden="1">
      <c r="C466" s="5">
        <v>100</v>
      </c>
      <c r="D466" s="243">
        <v>200</v>
      </c>
      <c r="E466" s="11"/>
      <c r="F466" s="11"/>
      <c r="G466" s="10"/>
      <c r="H466" s="10"/>
      <c r="I466" s="70"/>
      <c r="J466" s="78"/>
      <c r="K466" s="320"/>
      <c r="L466" s="143"/>
      <c r="M466" s="141"/>
      <c r="N466" s="138"/>
      <c r="O466" s="14"/>
      <c r="P466" s="139"/>
      <c r="Q466" s="75"/>
      <c r="R466" s="76"/>
      <c r="S466" s="75"/>
      <c r="T466" s="76"/>
      <c r="U466" s="76"/>
      <c r="V466" s="7"/>
    </row>
    <row r="467" spans="2:22" s="29" customFormat="1" ht="20.25" hidden="1">
      <c r="C467" s="5">
        <v>125</v>
      </c>
      <c r="D467" s="243">
        <v>225</v>
      </c>
      <c r="E467" s="11"/>
      <c r="F467" s="11"/>
      <c r="G467" s="10"/>
      <c r="H467" s="10"/>
      <c r="I467" s="70"/>
      <c r="J467" s="78"/>
      <c r="K467" s="320"/>
      <c r="L467" s="143"/>
      <c r="M467" s="141"/>
      <c r="N467" s="138"/>
      <c r="O467" s="14"/>
      <c r="P467" s="139"/>
      <c r="Q467" s="75"/>
      <c r="R467" s="76"/>
      <c r="S467" s="75"/>
      <c r="T467" s="76"/>
      <c r="U467" s="76"/>
      <c r="V467" s="7"/>
    </row>
    <row r="468" spans="2:22" s="29" customFormat="1" ht="20.25" hidden="1">
      <c r="C468" s="5">
        <v>145</v>
      </c>
      <c r="D468" s="243">
        <v>250</v>
      </c>
      <c r="E468" s="11"/>
      <c r="F468" s="11"/>
      <c r="G468" s="10"/>
      <c r="H468" s="10"/>
      <c r="I468" s="70"/>
      <c r="J468" s="78"/>
      <c r="K468" s="320"/>
      <c r="L468" s="143"/>
      <c r="M468" s="141"/>
      <c r="N468" s="138"/>
      <c r="O468" s="14"/>
      <c r="P468" s="139"/>
      <c r="Q468" s="75"/>
      <c r="R468" s="76"/>
      <c r="S468" s="75"/>
      <c r="T468" s="76"/>
      <c r="U468" s="76"/>
      <c r="V468" s="7"/>
    </row>
    <row r="469" spans="2:22" s="29" customFormat="1" ht="20.25" hidden="1">
      <c r="C469" s="5">
        <v>155</v>
      </c>
      <c r="D469" s="243">
        <v>275</v>
      </c>
      <c r="E469" s="11"/>
      <c r="F469" s="11"/>
      <c r="G469" s="10"/>
      <c r="H469" s="10"/>
      <c r="I469" s="70"/>
      <c r="J469" s="78"/>
      <c r="K469" s="320"/>
      <c r="L469" s="143"/>
      <c r="M469" s="141"/>
      <c r="N469" s="138"/>
      <c r="O469" s="14"/>
      <c r="P469" s="139"/>
      <c r="Q469" s="75"/>
      <c r="R469" s="76"/>
      <c r="S469" s="75"/>
      <c r="T469" s="76"/>
      <c r="U469" s="76"/>
      <c r="V469" s="7"/>
    </row>
    <row r="470" spans="2:22" s="29" customFormat="1" ht="20.25" hidden="1">
      <c r="C470" s="5">
        <v>175</v>
      </c>
      <c r="D470" s="243">
        <v>300</v>
      </c>
      <c r="E470" s="11"/>
      <c r="F470" s="11"/>
      <c r="G470" s="10"/>
      <c r="H470" s="10"/>
      <c r="I470" s="70"/>
      <c r="J470" s="78"/>
      <c r="K470" s="320"/>
      <c r="L470" s="143"/>
      <c r="M470" s="141"/>
      <c r="N470" s="138"/>
      <c r="O470" s="14"/>
      <c r="P470" s="139"/>
      <c r="Q470" s="75"/>
      <c r="R470" s="76"/>
      <c r="S470" s="75"/>
      <c r="T470" s="76"/>
      <c r="U470" s="76"/>
      <c r="V470" s="7"/>
    </row>
    <row r="471" spans="2:22" s="29" customFormat="1" ht="20.25" hidden="1">
      <c r="C471" s="5">
        <v>200</v>
      </c>
      <c r="D471" s="243">
        <v>310</v>
      </c>
      <c r="E471" s="11"/>
      <c r="F471" s="11"/>
      <c r="G471" s="10"/>
      <c r="H471" s="10"/>
      <c r="I471" s="70"/>
      <c r="J471" s="78"/>
      <c r="K471" s="320"/>
      <c r="L471" s="143"/>
      <c r="M471" s="141"/>
      <c r="N471" s="138"/>
      <c r="O471" s="14"/>
      <c r="P471" s="139"/>
      <c r="Q471" s="75"/>
      <c r="R471" s="76"/>
      <c r="S471" s="75"/>
      <c r="T471" s="76"/>
      <c r="U471" s="76"/>
      <c r="V471" s="7"/>
    </row>
    <row r="472" spans="2:22" s="29" customFormat="1" ht="20.25" hidden="1">
      <c r="C472" s="5">
        <v>225</v>
      </c>
      <c r="D472" s="243">
        <v>320</v>
      </c>
      <c r="E472" s="11"/>
      <c r="F472" s="11"/>
      <c r="G472" s="10"/>
      <c r="H472" s="10"/>
      <c r="I472" s="70"/>
      <c r="J472" s="78"/>
      <c r="K472" s="320"/>
      <c r="L472" s="143"/>
      <c r="M472" s="141"/>
      <c r="N472" s="138"/>
      <c r="O472" s="14"/>
      <c r="P472" s="139"/>
      <c r="Q472" s="75"/>
      <c r="R472" s="76"/>
      <c r="S472" s="75"/>
      <c r="T472" s="76"/>
      <c r="U472" s="76"/>
      <c r="V472" s="7"/>
    </row>
    <row r="473" spans="2:22" s="29" customFormat="1" ht="20.25" hidden="1">
      <c r="C473" s="5">
        <v>250</v>
      </c>
      <c r="D473" s="243">
        <v>330</v>
      </c>
      <c r="E473" s="11"/>
      <c r="F473" s="11"/>
      <c r="G473" s="10"/>
      <c r="H473" s="10"/>
      <c r="I473" s="70"/>
      <c r="J473" s="78"/>
      <c r="K473" s="320"/>
      <c r="L473" s="143"/>
      <c r="M473" s="141"/>
      <c r="N473" s="138"/>
      <c r="O473" s="14"/>
      <c r="P473" s="139"/>
      <c r="Q473" s="75"/>
      <c r="R473" s="76"/>
      <c r="S473" s="75"/>
      <c r="T473" s="76"/>
      <c r="U473" s="76"/>
      <c r="V473" s="7"/>
    </row>
    <row r="474" spans="2:22" s="29" customFormat="1" ht="20.25" hidden="1">
      <c r="C474" s="5">
        <v>275</v>
      </c>
      <c r="D474" s="243">
        <v>340</v>
      </c>
      <c r="E474" s="11"/>
      <c r="F474" s="11"/>
      <c r="G474" s="10"/>
      <c r="H474" s="10"/>
      <c r="I474" s="70"/>
      <c r="J474" s="78"/>
      <c r="K474" s="320"/>
      <c r="L474" s="143"/>
      <c r="M474" s="141"/>
      <c r="N474" s="138"/>
      <c r="O474" s="14"/>
      <c r="P474" s="139"/>
      <c r="Q474" s="75"/>
      <c r="R474" s="76"/>
      <c r="S474" s="75"/>
      <c r="T474" s="76"/>
      <c r="U474" s="76"/>
      <c r="V474" s="7"/>
    </row>
    <row r="475" spans="2:22" s="29" customFormat="1" ht="20.25" hidden="1">
      <c r="C475" s="5">
        <v>300</v>
      </c>
      <c r="D475" s="243">
        <v>350</v>
      </c>
      <c r="E475" s="11"/>
      <c r="F475" s="11"/>
      <c r="G475" s="10"/>
      <c r="H475" s="10"/>
      <c r="I475" s="70"/>
      <c r="J475" s="78"/>
      <c r="K475" s="137"/>
      <c r="L475" s="143"/>
      <c r="M475" s="141"/>
      <c r="N475" s="138"/>
      <c r="O475" s="14"/>
      <c r="P475" s="139"/>
      <c r="Q475" s="11"/>
      <c r="R475" s="74"/>
      <c r="S475" s="11"/>
      <c r="T475" s="74"/>
      <c r="U475" s="74"/>
      <c r="V475" s="176"/>
    </row>
    <row r="476" spans="2:22" ht="20.25" hidden="1">
      <c r="B476" s="29"/>
      <c r="C476" s="5">
        <v>325</v>
      </c>
      <c r="D476" s="243">
        <v>350</v>
      </c>
      <c r="E476" s="11"/>
      <c r="F476" s="11"/>
      <c r="G476" s="10"/>
      <c r="H476" s="10"/>
      <c r="I476" s="70"/>
      <c r="J476" s="70"/>
      <c r="K476" s="137"/>
      <c r="L476" s="143"/>
      <c r="M476" s="141"/>
      <c r="N476" s="138"/>
      <c r="O476" s="14"/>
      <c r="P476" s="139"/>
      <c r="Q476" s="11"/>
      <c r="R476" s="74"/>
      <c r="S476" s="11"/>
      <c r="T476" s="74"/>
      <c r="U476" s="74"/>
      <c r="V476" s="176"/>
    </row>
    <row r="477" spans="2:22" ht="20.25" hidden="1">
      <c r="B477" s="29"/>
      <c r="C477" s="5">
        <v>375</v>
      </c>
      <c r="D477" s="243">
        <v>350</v>
      </c>
      <c r="E477" s="11"/>
      <c r="F477" s="11"/>
      <c r="G477" s="10"/>
      <c r="H477" s="10"/>
      <c r="I477" s="70"/>
      <c r="J477" s="70"/>
      <c r="K477" s="137"/>
      <c r="L477" s="143"/>
      <c r="M477" s="141"/>
      <c r="N477" s="138"/>
      <c r="O477" s="14"/>
      <c r="P477" s="139"/>
      <c r="Q477" s="11"/>
      <c r="R477" s="74"/>
      <c r="S477" s="11"/>
      <c r="T477" s="74"/>
      <c r="U477" s="74"/>
      <c r="V477" s="176"/>
    </row>
    <row r="478" spans="2:22" ht="20.25" hidden="1">
      <c r="B478" s="29"/>
      <c r="C478" s="5">
        <v>450</v>
      </c>
      <c r="D478" s="243">
        <v>370</v>
      </c>
      <c r="E478" s="11"/>
      <c r="F478" s="11"/>
      <c r="G478" s="10"/>
      <c r="H478" s="10"/>
      <c r="I478" s="70"/>
      <c r="J478" s="70"/>
      <c r="K478" s="137"/>
      <c r="L478" s="143"/>
      <c r="M478" s="141"/>
      <c r="N478" s="138"/>
      <c r="O478" s="14"/>
      <c r="P478" s="139"/>
      <c r="Q478" s="11"/>
      <c r="R478" s="74"/>
      <c r="S478" s="11"/>
      <c r="T478" s="74"/>
      <c r="U478" s="74"/>
      <c r="V478" s="176"/>
    </row>
    <row r="479" spans="2:22" ht="20.25" hidden="1">
      <c r="B479" s="29"/>
      <c r="C479" s="5">
        <v>500</v>
      </c>
      <c r="D479" s="243">
        <v>370</v>
      </c>
      <c r="E479" s="11"/>
      <c r="F479" s="11"/>
      <c r="G479" s="10"/>
      <c r="H479" s="10"/>
      <c r="I479" s="70"/>
      <c r="J479" s="70"/>
      <c r="K479" s="137"/>
      <c r="L479" s="143"/>
      <c r="M479" s="141"/>
      <c r="N479" s="138"/>
      <c r="O479" s="14"/>
      <c r="P479" s="139"/>
      <c r="Q479" s="11"/>
      <c r="R479" s="74"/>
      <c r="S479" s="11"/>
      <c r="T479" s="74"/>
      <c r="U479" s="74"/>
      <c r="V479" s="176"/>
    </row>
    <row r="480" spans="2:22" ht="20.25" hidden="1">
      <c r="B480" s="29"/>
      <c r="C480" s="5">
        <v>600</v>
      </c>
      <c r="D480" s="243">
        <v>375</v>
      </c>
      <c r="E480" s="11"/>
      <c r="F480" s="11"/>
      <c r="G480" s="10"/>
      <c r="H480" s="10"/>
      <c r="I480" s="70"/>
      <c r="J480" s="70"/>
      <c r="K480" s="137"/>
      <c r="L480" s="143"/>
      <c r="M480" s="141"/>
      <c r="N480" s="138"/>
      <c r="O480" s="14"/>
      <c r="P480" s="139"/>
      <c r="Q480" s="11"/>
      <c r="R480" s="74"/>
      <c r="S480" s="11"/>
      <c r="T480" s="74"/>
      <c r="U480" s="74"/>
      <c r="V480" s="176"/>
    </row>
    <row r="481" spans="2:22" ht="20.25" hidden="1">
      <c r="B481" s="29"/>
      <c r="C481" s="84"/>
      <c r="D481" s="84"/>
      <c r="E481" s="11"/>
      <c r="F481" s="11"/>
      <c r="G481" s="10"/>
      <c r="H481" s="10"/>
      <c r="I481" s="70"/>
      <c r="J481" s="70"/>
      <c r="K481" s="137"/>
      <c r="L481" s="143"/>
      <c r="M481" s="141"/>
      <c r="N481" s="138"/>
      <c r="O481" s="14"/>
      <c r="P481" s="139"/>
      <c r="Q481" s="11"/>
      <c r="R481" s="74"/>
      <c r="S481" s="11"/>
      <c r="T481" s="74"/>
      <c r="U481" s="74"/>
      <c r="V481" s="176"/>
    </row>
    <row r="482" spans="2:22" ht="20.25" hidden="1">
      <c r="B482" s="29"/>
      <c r="C482" s="84"/>
      <c r="D482" s="84"/>
      <c r="E482" s="11"/>
      <c r="F482" s="11"/>
      <c r="G482" s="10"/>
      <c r="H482" s="10"/>
      <c r="I482" s="70"/>
      <c r="J482" s="70"/>
      <c r="K482" s="137"/>
      <c r="L482" s="143"/>
      <c r="M482" s="141"/>
      <c r="N482" s="138"/>
      <c r="O482" s="14"/>
      <c r="P482" s="139"/>
      <c r="Q482" s="11"/>
      <c r="R482" s="74"/>
      <c r="S482" s="11"/>
      <c r="T482" s="74"/>
      <c r="U482" s="74"/>
      <c r="V482" s="176"/>
    </row>
    <row r="483" spans="2:22" ht="20.25" hidden="1">
      <c r="B483" s="29"/>
      <c r="C483" s="145" t="s">
        <v>376</v>
      </c>
      <c r="D483" s="146">
        <f>SUMPRODUCT(T24:T416,H24:H416)</f>
        <v>0</v>
      </c>
      <c r="E483" s="11"/>
      <c r="F483" s="11"/>
      <c r="G483" s="10"/>
      <c r="H483" s="10"/>
      <c r="I483" s="70"/>
      <c r="J483" s="70"/>
      <c r="K483" s="137"/>
      <c r="L483" s="143"/>
      <c r="M483" s="141"/>
      <c r="N483" s="138"/>
      <c r="O483" s="14"/>
      <c r="P483" s="139"/>
      <c r="Q483" s="11"/>
      <c r="R483" s="74"/>
      <c r="S483" s="11"/>
      <c r="T483" s="74"/>
      <c r="U483" s="74"/>
      <c r="V483" s="176"/>
    </row>
    <row r="484" spans="2:22" ht="20.25" hidden="1">
      <c r="B484" s="29"/>
      <c r="C484" s="84"/>
      <c r="D484" s="84"/>
      <c r="E484" s="11"/>
      <c r="F484" s="11"/>
      <c r="G484" s="10"/>
      <c r="H484" s="10"/>
      <c r="I484" s="70"/>
      <c r="J484" s="70"/>
      <c r="K484" s="137"/>
      <c r="L484" s="143"/>
      <c r="M484" s="141"/>
      <c r="N484" s="138"/>
      <c r="O484" s="14"/>
      <c r="P484" s="139"/>
      <c r="Q484" s="11"/>
      <c r="R484" s="74"/>
      <c r="S484" s="11"/>
      <c r="T484" s="74"/>
      <c r="U484" s="74"/>
      <c r="V484" s="176"/>
    </row>
    <row r="485" spans="2:22" hidden="1">
      <c r="B485" s="29"/>
      <c r="C485" s="10"/>
      <c r="D485" s="10"/>
      <c r="E485" s="11"/>
      <c r="F485" s="11"/>
      <c r="G485" s="10"/>
      <c r="H485" s="10"/>
      <c r="I485" s="10"/>
      <c r="J485" s="70"/>
      <c r="K485" s="10"/>
      <c r="L485" s="10"/>
      <c r="M485" s="11"/>
      <c r="N485" s="11"/>
      <c r="O485" s="11"/>
      <c r="P485" s="11"/>
      <c r="Q485" s="11"/>
      <c r="R485" s="74"/>
      <c r="S485" s="11"/>
      <c r="T485" s="74"/>
      <c r="U485" s="74"/>
      <c r="V485" s="176"/>
    </row>
    <row r="486" spans="2:22" hidden="1">
      <c r="B486" s="29"/>
      <c r="C486" s="11"/>
      <c r="D486" s="11"/>
      <c r="E486" s="11"/>
      <c r="F486" s="11"/>
      <c r="G486" s="70"/>
      <c r="H486" s="70"/>
      <c r="I486" s="70"/>
      <c r="J486" s="10"/>
      <c r="K486" s="70"/>
      <c r="L486" s="70"/>
      <c r="M486" s="70"/>
      <c r="N486" s="70"/>
      <c r="O486" s="70"/>
      <c r="P486" s="70"/>
      <c r="Q486" s="70"/>
      <c r="R486" s="71"/>
      <c r="S486" s="70"/>
      <c r="T486" s="71"/>
      <c r="U486" s="71"/>
    </row>
    <row r="487" spans="2:22" hidden="1">
      <c r="C487" s="11"/>
      <c r="D487" s="11"/>
      <c r="E487" s="11"/>
      <c r="F487" s="11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1"/>
      <c r="S487" s="70"/>
      <c r="T487" s="71"/>
      <c r="U487" s="71"/>
    </row>
    <row r="488" spans="2:22" hidden="1">
      <c r="C488" s="11"/>
      <c r="D488" s="11"/>
      <c r="E488" s="11"/>
      <c r="F488" s="11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1"/>
      <c r="S488" s="70"/>
      <c r="T488" s="71"/>
      <c r="U488" s="71"/>
    </row>
    <row r="489" spans="2:22" hidden="1">
      <c r="C489" s="11"/>
      <c r="D489" s="11"/>
      <c r="E489" s="11"/>
      <c r="F489" s="11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1"/>
      <c r="S489" s="70"/>
      <c r="T489" s="71"/>
      <c r="U489" s="71"/>
    </row>
    <row r="490" spans="2:22" hidden="1">
      <c r="C490" s="11"/>
      <c r="D490" s="11"/>
      <c r="E490" s="11"/>
      <c r="F490" s="11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1"/>
      <c r="S490" s="70"/>
      <c r="T490" s="71"/>
      <c r="U490" s="71"/>
    </row>
    <row r="491" spans="2:22" hidden="1">
      <c r="C491" s="11"/>
      <c r="D491" s="11"/>
      <c r="E491" s="11"/>
      <c r="F491" s="11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1"/>
      <c r="S491" s="70"/>
      <c r="T491" s="71"/>
      <c r="U491" s="71"/>
    </row>
    <row r="492" spans="2:22" hidden="1">
      <c r="C492" s="11"/>
      <c r="D492" s="11"/>
      <c r="E492" s="11"/>
      <c r="F492" s="11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1"/>
      <c r="S492" s="70"/>
      <c r="T492" s="71"/>
      <c r="U492" s="71"/>
    </row>
    <row r="493" spans="2:22" hidden="1">
      <c r="C493" s="11"/>
      <c r="D493" s="11"/>
      <c r="E493" s="11"/>
      <c r="F493" s="11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1"/>
      <c r="S493" s="70"/>
      <c r="T493" s="71"/>
      <c r="U493" s="71"/>
    </row>
    <row r="494" spans="2:22" hidden="1">
      <c r="C494" s="11"/>
      <c r="D494" s="11"/>
      <c r="E494" s="11"/>
      <c r="F494" s="11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1"/>
      <c r="S494" s="70"/>
      <c r="T494" s="71"/>
      <c r="U494" s="71"/>
    </row>
    <row r="495" spans="2:22" hidden="1">
      <c r="C495" s="11"/>
      <c r="D495" s="11"/>
      <c r="E495" s="11"/>
      <c r="F495" s="11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1"/>
      <c r="S495" s="70"/>
      <c r="T495" s="71"/>
      <c r="U495" s="71"/>
    </row>
    <row r="496" spans="2:22" hidden="1">
      <c r="C496" s="11"/>
      <c r="D496" s="11"/>
      <c r="E496" s="11"/>
      <c r="F496" s="11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1"/>
      <c r="S496" s="70"/>
      <c r="T496" s="71"/>
      <c r="U496" s="71"/>
    </row>
    <row r="497" spans="3:21" hidden="1">
      <c r="C497" s="11"/>
      <c r="D497" s="11"/>
      <c r="E497" s="11"/>
      <c r="F497" s="11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1"/>
      <c r="S497" s="70"/>
      <c r="T497" s="71"/>
      <c r="U497" s="71"/>
    </row>
    <row r="498" spans="3:21" hidden="1">
      <c r="C498" s="11"/>
      <c r="D498" s="11"/>
      <c r="E498" s="11"/>
      <c r="F498" s="11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1"/>
      <c r="S498" s="70"/>
      <c r="T498" s="71"/>
      <c r="U498" s="71"/>
    </row>
    <row r="499" spans="3:21" hidden="1">
      <c r="C499" s="11"/>
      <c r="D499" s="11"/>
      <c r="E499" s="11"/>
      <c r="F499" s="11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1"/>
      <c r="S499" s="70"/>
      <c r="T499" s="71"/>
      <c r="U499" s="71"/>
    </row>
    <row r="500" spans="3:21" hidden="1">
      <c r="C500" s="11"/>
      <c r="D500" s="11"/>
      <c r="E500" s="11"/>
      <c r="F500" s="11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1"/>
      <c r="S500" s="70"/>
      <c r="T500" s="71"/>
      <c r="U500" s="71"/>
    </row>
    <row r="501" spans="3:21" hidden="1">
      <c r="C501" s="11"/>
      <c r="D501" s="11"/>
      <c r="E501" s="11"/>
      <c r="F501" s="11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1"/>
      <c r="S501" s="70"/>
      <c r="T501" s="71"/>
      <c r="U501" s="71"/>
    </row>
    <row r="502" spans="3:21" hidden="1">
      <c r="C502" s="11"/>
      <c r="D502" s="11"/>
      <c r="E502" s="11"/>
      <c r="F502" s="11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1"/>
      <c r="S502" s="70"/>
      <c r="T502" s="71"/>
      <c r="U502" s="71"/>
    </row>
    <row r="503" spans="3:21" hidden="1">
      <c r="C503" s="11"/>
      <c r="D503" s="11"/>
      <c r="E503" s="11"/>
      <c r="F503" s="11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1"/>
      <c r="S503" s="70"/>
      <c r="T503" s="71"/>
      <c r="U503" s="71"/>
    </row>
    <row r="504" spans="3:21" hidden="1">
      <c r="C504" s="11"/>
      <c r="D504" s="11"/>
      <c r="E504" s="11"/>
      <c r="F504" s="11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1"/>
      <c r="S504" s="70"/>
      <c r="T504" s="71"/>
      <c r="U504" s="71"/>
    </row>
    <row r="505" spans="3:21" hidden="1">
      <c r="C505" s="11"/>
      <c r="D505" s="11"/>
      <c r="E505" s="11"/>
      <c r="F505" s="11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1"/>
      <c r="S505" s="70"/>
      <c r="T505" s="71"/>
      <c r="U505" s="71"/>
    </row>
    <row r="506" spans="3:21" hidden="1">
      <c r="C506" s="11"/>
      <c r="D506" s="11"/>
      <c r="E506" s="11"/>
      <c r="F506" s="11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1"/>
      <c r="S506" s="70"/>
      <c r="T506" s="71"/>
      <c r="U506" s="71"/>
    </row>
    <row r="507" spans="3:21" hidden="1">
      <c r="C507" s="11"/>
      <c r="D507" s="11"/>
      <c r="E507" s="11"/>
      <c r="F507" s="11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1"/>
      <c r="S507" s="70"/>
      <c r="T507" s="71"/>
      <c r="U507" s="71"/>
    </row>
    <row r="508" spans="3:21" hidden="1">
      <c r="C508" s="11"/>
      <c r="D508" s="11"/>
      <c r="E508" s="11"/>
      <c r="F508" s="11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1"/>
      <c r="S508" s="70"/>
      <c r="T508" s="71"/>
      <c r="U508" s="71"/>
    </row>
    <row r="509" spans="3:21" hidden="1">
      <c r="C509" s="11"/>
      <c r="D509" s="11"/>
      <c r="E509" s="11"/>
      <c r="F509" s="11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1"/>
      <c r="S509" s="70"/>
      <c r="T509" s="71"/>
      <c r="U509" s="71"/>
    </row>
    <row r="510" spans="3:21" hidden="1">
      <c r="C510" s="11"/>
      <c r="D510" s="11"/>
      <c r="E510" s="11"/>
      <c r="F510" s="11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1"/>
      <c r="S510" s="70"/>
      <c r="T510" s="71"/>
      <c r="U510" s="71"/>
    </row>
    <row r="511" spans="3:21" hidden="1">
      <c r="C511" s="11"/>
      <c r="D511" s="11"/>
      <c r="E511" s="11"/>
      <c r="F511" s="11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1"/>
      <c r="S511" s="70"/>
      <c r="T511" s="71"/>
      <c r="U511" s="71"/>
    </row>
    <row r="512" spans="3:21" hidden="1">
      <c r="C512" s="11"/>
      <c r="D512" s="11"/>
      <c r="E512" s="11"/>
      <c r="F512" s="11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1"/>
      <c r="S512" s="70"/>
      <c r="T512" s="71"/>
      <c r="U512" s="71"/>
    </row>
    <row r="513" spans="3:21" hidden="1">
      <c r="C513" s="11"/>
      <c r="D513" s="11"/>
      <c r="E513" s="11"/>
      <c r="F513" s="11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1"/>
      <c r="S513" s="70"/>
      <c r="T513" s="71"/>
      <c r="U513" s="71"/>
    </row>
    <row r="514" spans="3:21" hidden="1">
      <c r="C514" s="11"/>
      <c r="D514" s="11"/>
      <c r="E514" s="11"/>
      <c r="F514" s="11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1"/>
      <c r="S514" s="70"/>
      <c r="T514" s="71"/>
      <c r="U514" s="71"/>
    </row>
    <row r="515" spans="3:21" hidden="1">
      <c r="C515" s="11"/>
      <c r="D515" s="11"/>
      <c r="E515" s="11"/>
      <c r="F515" s="11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1"/>
      <c r="S515" s="70"/>
      <c r="T515" s="71"/>
      <c r="U515" s="71"/>
    </row>
    <row r="516" spans="3:21" hidden="1">
      <c r="C516" s="11"/>
      <c r="D516" s="11"/>
      <c r="E516" s="11"/>
      <c r="F516" s="11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1"/>
      <c r="S516" s="70"/>
      <c r="T516" s="71"/>
      <c r="U516" s="71"/>
    </row>
    <row r="517" spans="3:21" hidden="1">
      <c r="C517" s="11"/>
      <c r="D517" s="11"/>
      <c r="E517" s="11"/>
      <c r="F517" s="11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1"/>
      <c r="S517" s="70"/>
      <c r="T517" s="71"/>
      <c r="U517" s="71"/>
    </row>
    <row r="518" spans="3:21" hidden="1">
      <c r="C518" s="11"/>
      <c r="D518" s="11"/>
      <c r="E518" s="11"/>
      <c r="F518" s="11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1"/>
      <c r="S518" s="70"/>
      <c r="T518" s="71"/>
      <c r="U518" s="71"/>
    </row>
    <row r="519" spans="3:21" hidden="1">
      <c r="C519" s="11"/>
      <c r="D519" s="11"/>
      <c r="E519" s="11"/>
      <c r="F519" s="11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1"/>
      <c r="S519" s="70"/>
      <c r="T519" s="71"/>
      <c r="U519" s="71"/>
    </row>
    <row r="520" spans="3:21" hidden="1">
      <c r="C520" s="11"/>
      <c r="D520" s="11"/>
      <c r="E520" s="11"/>
      <c r="F520" s="11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1"/>
      <c r="S520" s="70"/>
      <c r="T520" s="71"/>
      <c r="U520" s="71"/>
    </row>
    <row r="521" spans="3:21" hidden="1">
      <c r="C521" s="11"/>
      <c r="D521" s="11"/>
      <c r="E521" s="11"/>
      <c r="F521" s="11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1"/>
      <c r="S521" s="70"/>
      <c r="T521" s="71"/>
      <c r="U521" s="71"/>
    </row>
    <row r="522" spans="3:21" hidden="1">
      <c r="C522" s="11"/>
      <c r="D522" s="11"/>
      <c r="E522" s="11"/>
      <c r="F522" s="11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1"/>
      <c r="S522" s="70"/>
      <c r="T522" s="71"/>
      <c r="U522" s="71"/>
    </row>
    <row r="523" spans="3:21" hidden="1">
      <c r="C523" s="11"/>
      <c r="D523" s="11"/>
      <c r="E523" s="11"/>
      <c r="F523" s="11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1"/>
      <c r="S523" s="70"/>
      <c r="T523" s="71"/>
      <c r="U523" s="71"/>
    </row>
    <row r="524" spans="3:21" hidden="1">
      <c r="C524" s="11"/>
      <c r="D524" s="11"/>
      <c r="E524" s="11"/>
      <c r="F524" s="11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1"/>
      <c r="S524" s="70"/>
      <c r="T524" s="71"/>
      <c r="U524" s="71"/>
    </row>
    <row r="525" spans="3:21" hidden="1">
      <c r="C525" s="11"/>
      <c r="D525" s="11"/>
      <c r="E525" s="11"/>
      <c r="F525" s="11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1"/>
      <c r="S525" s="70"/>
      <c r="T525" s="71"/>
      <c r="U525" s="71"/>
    </row>
    <row r="526" spans="3:21" hidden="1">
      <c r="C526" s="11"/>
      <c r="D526" s="11"/>
      <c r="E526" s="11"/>
      <c r="F526" s="11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1"/>
      <c r="S526" s="70"/>
      <c r="T526" s="71"/>
      <c r="U526" s="71"/>
    </row>
    <row r="527" spans="3:21" hidden="1">
      <c r="C527" s="11"/>
      <c r="D527" s="11"/>
      <c r="E527" s="11"/>
      <c r="F527" s="11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1"/>
      <c r="S527" s="70"/>
      <c r="T527" s="71"/>
      <c r="U527" s="71"/>
    </row>
    <row r="528" spans="3:21" hidden="1">
      <c r="J528" s="70"/>
    </row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</sheetData>
  <mergeCells count="66">
    <mergeCell ref="J437:V437"/>
    <mergeCell ref="J438:V442"/>
    <mergeCell ref="T430:U430"/>
    <mergeCell ref="O432:V432"/>
    <mergeCell ref="O433:V433"/>
    <mergeCell ref="O434:V434"/>
    <mergeCell ref="O435:V435"/>
    <mergeCell ref="P430:Q430"/>
    <mergeCell ref="C13:F13"/>
    <mergeCell ref="H13:K13"/>
    <mergeCell ref="M13:R13"/>
    <mergeCell ref="S13:W13"/>
    <mergeCell ref="C14:F14"/>
    <mergeCell ref="H14:K14"/>
    <mergeCell ref="M14:R14"/>
    <mergeCell ref="S14:W14"/>
    <mergeCell ref="C12:F12"/>
    <mergeCell ref="H12:K12"/>
    <mergeCell ref="M12:R12"/>
    <mergeCell ref="S12:W12"/>
    <mergeCell ref="M10:W10"/>
    <mergeCell ref="C10:F10"/>
    <mergeCell ref="H10:K10"/>
    <mergeCell ref="C11:F11"/>
    <mergeCell ref="H11:K11"/>
    <mergeCell ref="M11:R11"/>
    <mergeCell ref="S11:W11"/>
    <mergeCell ref="B69:B80"/>
    <mergeCell ref="B294:B304"/>
    <mergeCell ref="B282:B292"/>
    <mergeCell ref="B203:B209"/>
    <mergeCell ref="B306:B315"/>
    <mergeCell ref="B168:B175"/>
    <mergeCell ref="B317:B322"/>
    <mergeCell ref="C420:V421"/>
    <mergeCell ref="J423:M423"/>
    <mergeCell ref="O423:U423"/>
    <mergeCell ref="B356:B363"/>
    <mergeCell ref="I20:Q20"/>
    <mergeCell ref="D437:E437"/>
    <mergeCell ref="C435:E435"/>
    <mergeCell ref="G423:H423"/>
    <mergeCell ref="D436:E436"/>
    <mergeCell ref="O424:U424"/>
    <mergeCell ref="D429:E429"/>
    <mergeCell ref="G424:H424"/>
    <mergeCell ref="C424:E424"/>
    <mergeCell ref="D425:E425"/>
    <mergeCell ref="D431:E431"/>
    <mergeCell ref="D430:E430"/>
    <mergeCell ref="D428:E428"/>
    <mergeCell ref="P426:U426"/>
    <mergeCell ref="J428:M428"/>
    <mergeCell ref="P428:U428"/>
    <mergeCell ref="G442:H443"/>
    <mergeCell ref="C432:E433"/>
    <mergeCell ref="D427:E427"/>
    <mergeCell ref="D426:E426"/>
    <mergeCell ref="B326:B334"/>
    <mergeCell ref="B347:B354"/>
    <mergeCell ref="B365:B372"/>
    <mergeCell ref="B374:B381"/>
    <mergeCell ref="B385:B391"/>
    <mergeCell ref="B394:B400"/>
    <mergeCell ref="B403:B410"/>
    <mergeCell ref="B337:B344"/>
  </mergeCells>
  <hyperlinks>
    <hyperlink ref="R7" r:id="rId1" xr:uid="{A39193F6-B212-47A9-A241-07D9A47D7CAD}"/>
    <hyperlink ref="R8" r:id="rId2" xr:uid="{825E6AE5-9E4E-4AD9-A61E-BFA17CBA4D1D}"/>
    <hyperlink ref="R6" r:id="rId3" xr:uid="{5F11DA94-459F-47B5-BE9E-6F0E6DB4BED1}"/>
  </hyperlinks>
  <pageMargins left="0.7" right="0.7" top="0.75" bottom="0.75" header="0.3" footer="0.3"/>
  <pageSetup scale="37" orientation="portrait" horizontalDpi="4294967293" verticalDpi="4294967293" r:id="rId4"/>
  <rowBreaks count="1" manualBreakCount="1">
    <brk id="402" max="16383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"/>
  <sheetViews>
    <sheetView workbookViewId="0">
      <selection activeCell="I16" sqref="I16"/>
    </sheetView>
  </sheetViews>
  <sheetFormatPr defaultColWidth="0" defaultRowHeight="15" zeroHeight="1"/>
  <cols>
    <col min="1" max="1" width="9.140625" style="29" customWidth="1"/>
    <col min="2" max="2" width="15.7109375" customWidth="1"/>
    <col min="3" max="3" width="11.85546875" customWidth="1"/>
    <col min="4" max="4" width="15.7109375" customWidth="1"/>
    <col min="5" max="5" width="11.85546875" customWidth="1"/>
    <col min="6" max="6" width="15.7109375" customWidth="1"/>
    <col min="7" max="7" width="11.85546875" customWidth="1"/>
    <col min="8" max="8" width="15.7109375" customWidth="1"/>
    <col min="9" max="9" width="11.85546875" customWidth="1"/>
    <col min="10" max="10" width="15.7109375" customWidth="1"/>
    <col min="11" max="11" width="11.85546875" customWidth="1"/>
    <col min="12" max="12" width="9.140625" customWidth="1"/>
    <col min="13" max="16384" width="9.140625" hidden="1"/>
  </cols>
  <sheetData>
    <row r="1" spans="2:12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2:12" ht="15.75" thickBo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2:12" ht="16.5" thickBot="1">
      <c r="B3" s="682" t="s">
        <v>279</v>
      </c>
      <c r="C3" s="683"/>
      <c r="D3" s="682" t="s">
        <v>280</v>
      </c>
      <c r="E3" s="683"/>
      <c r="F3" s="682" t="s">
        <v>281</v>
      </c>
      <c r="G3" s="683"/>
      <c r="H3" s="682" t="s">
        <v>282</v>
      </c>
      <c r="I3" s="684"/>
      <c r="J3" s="684"/>
      <c r="K3" s="683"/>
      <c r="L3" s="29"/>
    </row>
    <row r="4" spans="2:12" ht="15.75" thickBot="1">
      <c r="B4" s="158" t="s">
        <v>283</v>
      </c>
      <c r="C4" s="117" t="s">
        <v>279</v>
      </c>
      <c r="D4" s="156" t="s">
        <v>284</v>
      </c>
      <c r="E4" s="86"/>
      <c r="F4" s="156" t="s">
        <v>285</v>
      </c>
      <c r="G4" s="98"/>
      <c r="H4" s="151" t="s">
        <v>286</v>
      </c>
      <c r="I4" s="105"/>
      <c r="J4" s="85" t="s">
        <v>287</v>
      </c>
      <c r="K4" s="106"/>
      <c r="L4" s="29"/>
    </row>
    <row r="5" spans="2:12" ht="16.5" thickBot="1">
      <c r="B5" s="158" t="s">
        <v>288</v>
      </c>
      <c r="C5" s="16"/>
      <c r="D5" s="151" t="s">
        <v>289</v>
      </c>
      <c r="E5" s="88"/>
      <c r="F5" s="151" t="s">
        <v>290</v>
      </c>
      <c r="G5" s="99"/>
      <c r="H5" s="151" t="s">
        <v>291</v>
      </c>
      <c r="I5" s="107"/>
      <c r="J5" s="85" t="s">
        <v>292</v>
      </c>
      <c r="K5" s="108"/>
      <c r="L5" s="29"/>
    </row>
    <row r="6" spans="2:12" ht="16.5" thickBot="1">
      <c r="B6" s="158" t="s">
        <v>293</v>
      </c>
      <c r="C6" s="17"/>
      <c r="D6" s="151" t="s">
        <v>294</v>
      </c>
      <c r="E6" s="89"/>
      <c r="F6" s="151" t="s">
        <v>295</v>
      </c>
      <c r="G6" s="100"/>
      <c r="H6" s="152" t="s">
        <v>296</v>
      </c>
      <c r="I6" s="109"/>
      <c r="J6" s="155" t="s">
        <v>297</v>
      </c>
      <c r="K6" s="110"/>
      <c r="L6" s="29"/>
    </row>
    <row r="7" spans="2:12" ht="16.5" thickBot="1">
      <c r="B7" s="158" t="s">
        <v>298</v>
      </c>
      <c r="C7" s="18"/>
      <c r="D7" s="157" t="s">
        <v>299</v>
      </c>
      <c r="E7" s="90"/>
      <c r="F7" s="157" t="s">
        <v>300</v>
      </c>
      <c r="G7" s="101"/>
      <c r="H7" s="151" t="s">
        <v>301</v>
      </c>
      <c r="I7" s="111"/>
      <c r="J7" s="685" t="s">
        <v>302</v>
      </c>
      <c r="K7" s="686"/>
      <c r="L7" s="29"/>
    </row>
    <row r="8" spans="2:12" ht="16.5" thickBot="1">
      <c r="B8" s="158" t="s">
        <v>303</v>
      </c>
      <c r="C8" s="19"/>
      <c r="D8" s="151" t="s">
        <v>304</v>
      </c>
      <c r="E8" s="91"/>
      <c r="F8" s="151" t="s">
        <v>305</v>
      </c>
      <c r="G8" s="102"/>
      <c r="H8" s="153" t="s">
        <v>306</v>
      </c>
      <c r="I8" s="112"/>
      <c r="J8" s="95"/>
      <c r="K8" s="94"/>
      <c r="L8" s="29"/>
    </row>
    <row r="9" spans="2:12" ht="16.5" thickBot="1">
      <c r="B9" s="158" t="s">
        <v>307</v>
      </c>
      <c r="C9" s="20"/>
      <c r="D9" s="151" t="s">
        <v>308</v>
      </c>
      <c r="E9" s="92"/>
      <c r="F9" s="151" t="s">
        <v>309</v>
      </c>
      <c r="G9" s="103"/>
      <c r="H9" s="153" t="s">
        <v>310</v>
      </c>
      <c r="I9" s="113"/>
      <c r="J9" s="95"/>
      <c r="K9" s="94"/>
      <c r="L9" s="29"/>
    </row>
    <row r="10" spans="2:12" ht="16.5" thickBot="1">
      <c r="B10" s="158" t="s">
        <v>311</v>
      </c>
      <c r="C10" s="21"/>
      <c r="D10" s="151" t="s">
        <v>312</v>
      </c>
      <c r="E10" s="93"/>
      <c r="F10" s="680" t="s">
        <v>302</v>
      </c>
      <c r="G10" s="681"/>
      <c r="H10" s="154" t="s">
        <v>313</v>
      </c>
      <c r="I10" s="114"/>
      <c r="J10" s="95"/>
      <c r="K10" s="94"/>
      <c r="L10" s="29"/>
    </row>
    <row r="11" spans="2:12" ht="16.5" thickBot="1">
      <c r="B11" s="158" t="s">
        <v>314</v>
      </c>
      <c r="C11" s="22"/>
      <c r="D11" s="87"/>
      <c r="E11" s="94"/>
      <c r="F11" s="680"/>
      <c r="G11" s="681"/>
      <c r="H11" s="115" t="s">
        <v>315</v>
      </c>
      <c r="I11" s="116"/>
      <c r="J11" s="97"/>
      <c r="K11" s="104"/>
      <c r="L11" s="29"/>
    </row>
    <row r="12" spans="2:12" ht="16.5" thickBot="1">
      <c r="B12" s="158" t="s">
        <v>316</v>
      </c>
      <c r="C12" s="23"/>
      <c r="D12" s="87"/>
      <c r="E12" s="94"/>
      <c r="F12" s="680"/>
      <c r="G12" s="681"/>
      <c r="H12" s="10"/>
      <c r="I12" s="10"/>
      <c r="J12" s="10"/>
      <c r="K12" s="10"/>
      <c r="L12" s="29"/>
    </row>
    <row r="13" spans="2:12" ht="16.5" thickBot="1">
      <c r="B13" s="158" t="s">
        <v>317</v>
      </c>
      <c r="C13" s="24"/>
      <c r="D13" s="87"/>
      <c r="E13" s="94"/>
      <c r="F13" s="87"/>
      <c r="G13" s="94"/>
      <c r="H13" s="10"/>
      <c r="I13" s="10"/>
      <c r="J13" s="10"/>
      <c r="K13" s="10"/>
      <c r="L13" s="29"/>
    </row>
    <row r="14" spans="2:12" ht="16.5" thickBot="1">
      <c r="B14" s="158" t="s">
        <v>318</v>
      </c>
      <c r="C14" s="25"/>
      <c r="D14" s="87"/>
      <c r="E14" s="94"/>
      <c r="F14" s="87"/>
      <c r="G14" s="94"/>
      <c r="H14" s="10"/>
      <c r="I14" s="10"/>
      <c r="J14" s="10"/>
      <c r="K14" s="10"/>
      <c r="L14" s="29"/>
    </row>
    <row r="15" spans="2:12" ht="16.5" thickBot="1">
      <c r="B15" s="159" t="s">
        <v>319</v>
      </c>
      <c r="C15" s="26"/>
      <c r="D15" s="87"/>
      <c r="E15" s="95"/>
      <c r="F15" s="87"/>
      <c r="G15" s="94"/>
      <c r="H15" s="10"/>
      <c r="I15" s="10"/>
      <c r="J15" s="10"/>
      <c r="K15" s="10"/>
      <c r="L15" s="29"/>
    </row>
    <row r="16" spans="2:12" ht="16.5" thickBot="1">
      <c r="B16" s="160" t="s">
        <v>320</v>
      </c>
      <c r="C16" s="27"/>
      <c r="D16" s="96"/>
      <c r="E16" s="97"/>
      <c r="F16" s="96"/>
      <c r="G16" s="104"/>
      <c r="H16" s="10"/>
      <c r="I16" s="10"/>
      <c r="J16" s="10"/>
      <c r="K16" s="10"/>
      <c r="L16" s="29"/>
    </row>
    <row r="17" spans="2:12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2:1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</sheetData>
  <mergeCells count="6">
    <mergeCell ref="F10:G12"/>
    <mergeCell ref="B3:C3"/>
    <mergeCell ref="D3:E3"/>
    <mergeCell ref="F3:G3"/>
    <mergeCell ref="H3:K3"/>
    <mergeCell ref="J7:K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631"/>
  <sheetViews>
    <sheetView topLeftCell="A293" workbookViewId="0">
      <selection activeCell="F326" sqref="F326"/>
    </sheetView>
  </sheetViews>
  <sheetFormatPr defaultColWidth="8.85546875" defaultRowHeight="15"/>
  <cols>
    <col min="1" max="1" width="8.85546875" style="293"/>
    <col min="2" max="2" width="21.28515625" style="300" customWidth="1"/>
    <col min="3" max="3" width="21" style="300" customWidth="1"/>
    <col min="4" max="4" width="114.28515625" style="147" customWidth="1"/>
    <col min="5" max="5" width="8.85546875" style="292"/>
    <col min="6" max="6" width="9.28515625" style="210" bestFit="1" customWidth="1"/>
    <col min="7" max="20" width="9.28515625" style="120" bestFit="1" customWidth="1"/>
    <col min="21" max="21" width="9.28515625" style="120" customWidth="1"/>
    <col min="22" max="22" width="10.42578125" style="120" bestFit="1" customWidth="1"/>
    <col min="23" max="23" width="9.7109375" style="120" bestFit="1" customWidth="1"/>
    <col min="24" max="26" width="8.85546875" style="293"/>
    <col min="27" max="27" width="10.140625" style="293" customWidth="1"/>
    <col min="28" max="16384" width="8.85546875" style="293"/>
  </cols>
  <sheetData>
    <row r="1" spans="3:4">
      <c r="C1" s="305" t="s">
        <v>449</v>
      </c>
      <c r="D1" s="306">
        <f>SUM(F331:F631)</f>
        <v>0</v>
      </c>
    </row>
    <row r="2" spans="3:4">
      <c r="C2" s="305" t="s">
        <v>450</v>
      </c>
      <c r="D2" s="306">
        <f>SUM(G331:G631)</f>
        <v>0</v>
      </c>
    </row>
    <row r="3" spans="3:4">
      <c r="C3" s="305" t="s">
        <v>451</v>
      </c>
      <c r="D3" s="306">
        <f>SUM(H331:H631)</f>
        <v>0</v>
      </c>
    </row>
    <row r="4" spans="3:4">
      <c r="C4" s="305" t="s">
        <v>452</v>
      </c>
      <c r="D4" s="306">
        <f>SUM(I331:I631)</f>
        <v>0</v>
      </c>
    </row>
    <row r="5" spans="3:4">
      <c r="C5" s="305" t="s">
        <v>453</v>
      </c>
      <c r="D5" s="306">
        <f>SUM(J331:J631)</f>
        <v>0</v>
      </c>
    </row>
    <row r="6" spans="3:4">
      <c r="C6" s="305" t="s">
        <v>454</v>
      </c>
      <c r="D6" s="306">
        <f>SUM(K331:K631)</f>
        <v>0</v>
      </c>
    </row>
    <row r="7" spans="3:4">
      <c r="C7" s="305" t="s">
        <v>455</v>
      </c>
      <c r="D7" s="306">
        <f>SUM(L331:L631)</f>
        <v>0</v>
      </c>
    </row>
    <row r="8" spans="3:4">
      <c r="C8" s="305" t="s">
        <v>456</v>
      </c>
      <c r="D8" s="306">
        <f>SUM(M331:M631)</f>
        <v>0</v>
      </c>
    </row>
    <row r="9" spans="3:4">
      <c r="C9" s="305" t="s">
        <v>457</v>
      </c>
      <c r="D9" s="306">
        <f>SUM(N331:N631)</f>
        <v>0</v>
      </c>
    </row>
    <row r="10" spans="3:4">
      <c r="C10" s="305" t="s">
        <v>467</v>
      </c>
      <c r="D10" s="306">
        <f>SUM(O331:O631)</f>
        <v>0</v>
      </c>
    </row>
    <row r="11" spans="3:4">
      <c r="C11" s="305" t="s">
        <v>468</v>
      </c>
      <c r="D11" s="306">
        <f>SUM(P331:P631)</f>
        <v>0</v>
      </c>
    </row>
    <row r="12" spans="3:4">
      <c r="C12" s="305" t="s">
        <v>460</v>
      </c>
      <c r="D12" s="306">
        <f>SUM(Q331:Q631)</f>
        <v>0</v>
      </c>
    </row>
    <row r="13" spans="3:4">
      <c r="C13" s="305" t="s">
        <v>461</v>
      </c>
      <c r="D13" s="306">
        <f>SUM(R331:R631)</f>
        <v>0</v>
      </c>
    </row>
    <row r="14" spans="3:4">
      <c r="C14" s="305" t="s">
        <v>462</v>
      </c>
      <c r="D14" s="306">
        <f>SUM(S331:S631)</f>
        <v>0</v>
      </c>
    </row>
    <row r="15" spans="3:4">
      <c r="C15" s="305" t="s">
        <v>463</v>
      </c>
      <c r="D15" s="306">
        <f>SUM(T331:T631)</f>
        <v>0</v>
      </c>
    </row>
    <row r="16" spans="3:4">
      <c r="C16" s="305" t="s">
        <v>464</v>
      </c>
      <c r="D16" s="306">
        <f>SUM(V331:V631)</f>
        <v>0</v>
      </c>
    </row>
    <row r="19" spans="2:24">
      <c r="C19" s="300" t="s">
        <v>466</v>
      </c>
      <c r="D19" s="218">
        <f>SUM(X24:X324)</f>
        <v>0</v>
      </c>
    </row>
    <row r="21" spans="2:24" ht="15.75" thickBot="1">
      <c r="B21" s="301"/>
      <c r="C21" s="301"/>
      <c r="D21" s="193"/>
      <c r="E21" s="202"/>
      <c r="F21" s="208">
        <v>0.34</v>
      </c>
      <c r="G21" s="207">
        <v>0.47</v>
      </c>
      <c r="H21" s="194">
        <v>0.48</v>
      </c>
      <c r="I21" s="194">
        <v>0.57999999999999996</v>
      </c>
      <c r="J21" s="194">
        <v>0.72</v>
      </c>
      <c r="K21" s="194">
        <v>0.78</v>
      </c>
      <c r="L21" s="194">
        <v>0.99</v>
      </c>
      <c r="M21" s="194">
        <v>0.99</v>
      </c>
      <c r="N21" s="194">
        <v>1.1499999999999999</v>
      </c>
      <c r="O21" s="194">
        <v>4</v>
      </c>
      <c r="P21" s="194">
        <v>3.08</v>
      </c>
      <c r="Q21" s="194">
        <v>6.68</v>
      </c>
      <c r="R21" s="194">
        <v>7.26</v>
      </c>
      <c r="S21" s="194">
        <v>0.54</v>
      </c>
      <c r="T21" s="194">
        <v>0.54</v>
      </c>
      <c r="U21" s="194"/>
      <c r="V21" s="194">
        <v>20</v>
      </c>
      <c r="X21" s="195"/>
    </row>
    <row r="22" spans="2:24">
      <c r="B22" s="302"/>
      <c r="C22" s="302"/>
      <c r="D22" s="120"/>
      <c r="E22" s="189"/>
      <c r="F22" s="209" t="s">
        <v>449</v>
      </c>
      <c r="G22" s="196" t="s">
        <v>450</v>
      </c>
      <c r="H22" s="196" t="s">
        <v>451</v>
      </c>
      <c r="I22" s="196" t="s">
        <v>452</v>
      </c>
      <c r="J22" s="196" t="s">
        <v>453</v>
      </c>
      <c r="K22" s="196" t="s">
        <v>454</v>
      </c>
      <c r="L22" s="196" t="s">
        <v>455</v>
      </c>
      <c r="M22" s="196" t="s">
        <v>456</v>
      </c>
      <c r="N22" s="196" t="s">
        <v>457</v>
      </c>
      <c r="O22" s="196" t="s">
        <v>458</v>
      </c>
      <c r="P22" s="196" t="s">
        <v>459</v>
      </c>
      <c r="Q22" s="196" t="s">
        <v>460</v>
      </c>
      <c r="R22" s="198" t="s">
        <v>461</v>
      </c>
      <c r="S22" s="199" t="s">
        <v>462</v>
      </c>
      <c r="T22" s="199" t="s">
        <v>463</v>
      </c>
      <c r="U22" s="199"/>
      <c r="V22" s="199" t="s">
        <v>464</v>
      </c>
      <c r="X22" s="195"/>
    </row>
    <row r="23" spans="2:24">
      <c r="B23" s="303"/>
      <c r="C23" s="303"/>
      <c r="D23" s="188"/>
      <c r="E23" s="190"/>
      <c r="W23" s="189"/>
      <c r="X23" s="120"/>
    </row>
    <row r="24" spans="2:24">
      <c r="B24" s="303" t="str">
        <f>'Price Sheet'!C24</f>
        <v>Plates</v>
      </c>
      <c r="C24" s="303" t="str">
        <f>'Price Sheet'!F24</f>
        <v>Small</v>
      </c>
      <c r="D24" s="190" t="str">
        <f>'Price Sheet'!E24</f>
        <v>KC03001</v>
      </c>
      <c r="E24" s="292">
        <f>SUM('Price Sheet'!I24:Q24)+'Price Sheet'!T24</f>
        <v>0</v>
      </c>
      <c r="F24" s="211">
        <v>3</v>
      </c>
      <c r="G24" s="189">
        <v>2</v>
      </c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98"/>
      <c r="S24" s="199"/>
      <c r="T24" s="199"/>
      <c r="U24" s="199"/>
      <c r="V24" s="199"/>
      <c r="W24" s="191">
        <f>(F24*$F$21)+(G24*$G$21)+(H24*$H$21)+(I24*$I$21)+(J24*$J$21)+(K24*$K$21)+(L24*$L$21)+(M24*$M$21)+(N24*$N$21)+(O24*$O$21)+(P24*$P$21)+(Q24*$Q$21)+(R24*$R$21)+(S24*$S$21)+(T24*$T$21)+(U24*$U$21)+(V24*$V$21)</f>
        <v>1.96</v>
      </c>
      <c r="X24" s="217">
        <f>W24*E24</f>
        <v>0</v>
      </c>
    </row>
    <row r="25" spans="2:24">
      <c r="B25" s="303" t="str">
        <f>'Price Sheet'!C25</f>
        <v>Plates</v>
      </c>
      <c r="C25" s="303" t="str">
        <f>'Price Sheet'!F25</f>
        <v>Med</v>
      </c>
      <c r="D25" s="190" t="str">
        <f>'Price Sheet'!E25</f>
        <v>KC03002</v>
      </c>
      <c r="E25" s="292">
        <f>SUM('Price Sheet'!I25:Q25)+'Price Sheet'!T25</f>
        <v>0</v>
      </c>
      <c r="F25" s="211"/>
      <c r="G25" s="189">
        <v>3</v>
      </c>
      <c r="H25" s="189"/>
      <c r="I25" s="189">
        <v>2</v>
      </c>
      <c r="J25" s="189"/>
      <c r="K25" s="189"/>
      <c r="L25" s="189"/>
      <c r="M25" s="189"/>
      <c r="N25" s="189"/>
      <c r="O25" s="189"/>
      <c r="P25" s="189"/>
      <c r="Q25" s="189"/>
      <c r="R25" s="198"/>
      <c r="S25" s="199"/>
      <c r="T25" s="199"/>
      <c r="U25" s="199"/>
      <c r="V25" s="199"/>
      <c r="W25" s="191">
        <f t="shared" ref="W25:W88" si="0">(F25*$F$21)+(G25*$G$21)+(H25*$H$21)+(I25*$I$21)+(J25*$J$21)+(K25*$K$21)+(L25*$L$21)+(M25*$M$21)+(N25*$N$21)+(O25*$O$21)+(P25*$P$21)+(Q25*$Q$21)+(R25*$R$21)+(S25*$S$21)+(T25*$T$21)+(U25*$U$21)+(V25*$V$21)</f>
        <v>2.57</v>
      </c>
      <c r="X25" s="217">
        <f t="shared" ref="X25:X88" si="1">W25*E25</f>
        <v>0</v>
      </c>
    </row>
    <row r="26" spans="2:24">
      <c r="B26" s="303" t="str">
        <f>'Price Sheet'!C26</f>
        <v>Plates</v>
      </c>
      <c r="C26" s="303" t="str">
        <f>'Price Sheet'!F26</f>
        <v>Large</v>
      </c>
      <c r="D26" s="190" t="str">
        <f>'Price Sheet'!E26</f>
        <v>KC03003</v>
      </c>
      <c r="E26" s="292">
        <f>SUM('Price Sheet'!I26:Q26)+'Price Sheet'!T26</f>
        <v>0</v>
      </c>
      <c r="F26" s="211"/>
      <c r="G26" s="189"/>
      <c r="H26" s="189">
        <v>1</v>
      </c>
      <c r="I26" s="189">
        <v>1</v>
      </c>
      <c r="J26" s="189">
        <v>2</v>
      </c>
      <c r="K26" s="189">
        <v>1</v>
      </c>
      <c r="L26" s="189"/>
      <c r="M26" s="189"/>
      <c r="N26" s="189"/>
      <c r="O26" s="189"/>
      <c r="P26" s="189"/>
      <c r="Q26" s="189"/>
      <c r="R26" s="198"/>
      <c r="S26" s="199"/>
      <c r="T26" s="199"/>
      <c r="U26" s="199"/>
      <c r="V26" s="199"/>
      <c r="W26" s="191">
        <f t="shared" si="0"/>
        <v>3.2800000000000002</v>
      </c>
      <c r="X26" s="217">
        <f t="shared" si="1"/>
        <v>0</v>
      </c>
    </row>
    <row r="27" spans="2:24" ht="15.75" thickBot="1">
      <c r="B27" s="301" t="str">
        <f>'Price Sheet'!C27</f>
        <v>Plates</v>
      </c>
      <c r="C27" s="301" t="str">
        <f>'Price Sheet'!F27</f>
        <v>King Size</v>
      </c>
      <c r="D27" s="205" t="str">
        <f>'Price Sheet'!E27</f>
        <v>KC03006</v>
      </c>
      <c r="E27" s="294">
        <f>SUM('Price Sheet'!I27:Q27)+'Price Sheet'!T27</f>
        <v>0</v>
      </c>
      <c r="F27" s="212"/>
      <c r="G27" s="202"/>
      <c r="H27" s="202"/>
      <c r="I27" s="202"/>
      <c r="J27" s="202"/>
      <c r="K27" s="202"/>
      <c r="L27" s="202"/>
      <c r="M27" s="202"/>
      <c r="N27" s="202"/>
      <c r="O27" s="202">
        <v>1</v>
      </c>
      <c r="P27" s="202"/>
      <c r="Q27" s="202"/>
      <c r="R27" s="203"/>
      <c r="S27" s="204"/>
      <c r="T27" s="204"/>
      <c r="U27" s="204"/>
      <c r="V27" s="204"/>
      <c r="W27" s="194">
        <f t="shared" si="0"/>
        <v>4</v>
      </c>
      <c r="X27" s="267">
        <f t="shared" si="1"/>
        <v>0</v>
      </c>
    </row>
    <row r="28" spans="2:24">
      <c r="B28" s="303" t="str">
        <f>'Price Sheet'!C28</f>
        <v>All Plates</v>
      </c>
      <c r="C28" s="303" t="str">
        <f>'Price Sheet'!F28</f>
        <v>All</v>
      </c>
      <c r="D28" s="190" t="str">
        <f>'Price Sheet'!E28</f>
        <v>KC03001,KC03002,KC03003,KC03006</v>
      </c>
      <c r="E28" s="292">
        <f>SUM('Price Sheet'!I28:Q28)+'Price Sheet'!T28</f>
        <v>0</v>
      </c>
      <c r="F28" s="211">
        <f>SUM(F24:F27)</f>
        <v>3</v>
      </c>
      <c r="G28" s="211">
        <f t="shared" ref="G28:V28" si="2">SUM(G24:G27)</f>
        <v>5</v>
      </c>
      <c r="H28" s="211">
        <f t="shared" si="2"/>
        <v>1</v>
      </c>
      <c r="I28" s="211">
        <f t="shared" si="2"/>
        <v>3</v>
      </c>
      <c r="J28" s="211">
        <f t="shared" si="2"/>
        <v>2</v>
      </c>
      <c r="K28" s="211">
        <f t="shared" si="2"/>
        <v>1</v>
      </c>
      <c r="L28" s="211">
        <f t="shared" si="2"/>
        <v>0</v>
      </c>
      <c r="M28" s="211">
        <f t="shared" si="2"/>
        <v>0</v>
      </c>
      <c r="N28" s="211">
        <f t="shared" si="2"/>
        <v>0</v>
      </c>
      <c r="O28" s="211">
        <f t="shared" si="2"/>
        <v>1</v>
      </c>
      <c r="P28" s="211">
        <f t="shared" si="2"/>
        <v>0</v>
      </c>
      <c r="Q28" s="211">
        <f t="shared" si="2"/>
        <v>0</v>
      </c>
      <c r="R28" s="211">
        <f t="shared" si="2"/>
        <v>0</v>
      </c>
      <c r="S28" s="211">
        <f t="shared" si="2"/>
        <v>0</v>
      </c>
      <c r="T28" s="211">
        <f t="shared" si="2"/>
        <v>0</v>
      </c>
      <c r="U28" s="211"/>
      <c r="V28" s="211">
        <f t="shared" si="2"/>
        <v>0</v>
      </c>
      <c r="W28" s="191">
        <f t="shared" si="0"/>
        <v>11.809999999999999</v>
      </c>
      <c r="X28" s="217">
        <f t="shared" si="1"/>
        <v>0</v>
      </c>
    </row>
    <row r="29" spans="2:24">
      <c r="B29" s="303"/>
      <c r="C29" s="303"/>
      <c r="D29" s="190"/>
      <c r="E29" s="190"/>
      <c r="F29" s="211"/>
      <c r="G29" s="189"/>
      <c r="H29" s="189"/>
      <c r="I29" s="192"/>
      <c r="J29" s="192"/>
      <c r="K29" s="192"/>
      <c r="L29" s="192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91"/>
      <c r="X29" s="217"/>
    </row>
    <row r="30" spans="2:24">
      <c r="B30" s="303" t="str">
        <f>'Price Sheet'!C30</f>
        <v>Grappling Hooks</v>
      </c>
      <c r="C30" s="303" t="str">
        <f>'Price Sheet'!F30</f>
        <v>Small</v>
      </c>
      <c r="D30" s="190" t="str">
        <f>'Price Sheet'!E30</f>
        <v>KC07001</v>
      </c>
      <c r="E30" s="292">
        <f>SUM('Price Sheet'!I30:Q30)+'Price Sheet'!T30</f>
        <v>0</v>
      </c>
      <c r="F30" s="211">
        <v>2</v>
      </c>
      <c r="G30" s="189">
        <v>1</v>
      </c>
      <c r="H30" s="189">
        <v>2</v>
      </c>
      <c r="I30" s="189"/>
      <c r="J30" s="189"/>
      <c r="K30" s="189"/>
      <c r="L30" s="189"/>
      <c r="M30" s="189"/>
      <c r="N30" s="189"/>
      <c r="O30" s="189"/>
      <c r="P30" s="189"/>
      <c r="Q30" s="189"/>
      <c r="R30" s="198"/>
      <c r="S30" s="200"/>
      <c r="T30" s="199"/>
      <c r="U30" s="199"/>
      <c r="V30" s="199"/>
      <c r="W30" s="191">
        <f t="shared" si="0"/>
        <v>2.11</v>
      </c>
      <c r="X30" s="217">
        <f t="shared" si="1"/>
        <v>0</v>
      </c>
    </row>
    <row r="31" spans="2:24">
      <c r="B31" s="303" t="str">
        <f>'Price Sheet'!C31</f>
        <v>Grappling Hooks</v>
      </c>
      <c r="C31" s="303" t="str">
        <f>'Price Sheet'!F31</f>
        <v>Med</v>
      </c>
      <c r="D31" s="190" t="str">
        <f>'Price Sheet'!E31</f>
        <v>KC07002</v>
      </c>
      <c r="E31" s="292">
        <f>SUM('Price Sheet'!I31:Q31)+'Price Sheet'!T31</f>
        <v>0</v>
      </c>
      <c r="F31" s="211"/>
      <c r="G31" s="189">
        <v>3</v>
      </c>
      <c r="H31" s="189">
        <v>2</v>
      </c>
      <c r="I31" s="189"/>
      <c r="J31" s="189"/>
      <c r="K31" s="189"/>
      <c r="L31" s="189"/>
      <c r="M31" s="189"/>
      <c r="N31" s="189"/>
      <c r="O31" s="189"/>
      <c r="P31" s="189"/>
      <c r="Q31" s="189"/>
      <c r="R31" s="198"/>
      <c r="S31" s="200"/>
      <c r="T31" s="199"/>
      <c r="U31" s="199"/>
      <c r="V31" s="199"/>
      <c r="W31" s="191">
        <f t="shared" si="0"/>
        <v>2.37</v>
      </c>
      <c r="X31" s="217">
        <f t="shared" si="1"/>
        <v>0</v>
      </c>
    </row>
    <row r="32" spans="2:24" ht="15.75" thickBot="1">
      <c r="B32" s="301" t="str">
        <f>'Price Sheet'!C32</f>
        <v>Grappling Hooks</v>
      </c>
      <c r="C32" s="301" t="str">
        <f>'Price Sheet'!F32</f>
        <v>Large</v>
      </c>
      <c r="D32" s="205" t="str">
        <f>'Price Sheet'!E32</f>
        <v>KC07003</v>
      </c>
      <c r="E32" s="294">
        <f>SUM('Price Sheet'!I32:Q32)+'Price Sheet'!T32</f>
        <v>0</v>
      </c>
      <c r="F32" s="212"/>
      <c r="G32" s="202"/>
      <c r="H32" s="202">
        <v>1</v>
      </c>
      <c r="I32" s="202">
        <v>2</v>
      </c>
      <c r="J32" s="202">
        <v>2</v>
      </c>
      <c r="K32" s="202"/>
      <c r="L32" s="202"/>
      <c r="M32" s="202"/>
      <c r="N32" s="202"/>
      <c r="O32" s="202"/>
      <c r="P32" s="202"/>
      <c r="Q32" s="202"/>
      <c r="R32" s="203"/>
      <c r="S32" s="206"/>
      <c r="T32" s="204"/>
      <c r="U32" s="204"/>
      <c r="V32" s="204"/>
      <c r="W32" s="194">
        <f t="shared" si="0"/>
        <v>3.08</v>
      </c>
      <c r="X32" s="267">
        <f t="shared" si="1"/>
        <v>0</v>
      </c>
    </row>
    <row r="33" spans="2:24">
      <c r="B33" s="303" t="str">
        <f>'Price Sheet'!C33</f>
        <v>All Grappling Hooks</v>
      </c>
      <c r="C33" s="303" t="str">
        <f>'Price Sheet'!F33</f>
        <v>All</v>
      </c>
      <c r="D33" s="190" t="str">
        <f>'Price Sheet'!E33</f>
        <v>KC07001,KC07002,KC07003</v>
      </c>
      <c r="E33" s="292">
        <f>SUM('Price Sheet'!I33:Q33)+'Price Sheet'!T33</f>
        <v>0</v>
      </c>
      <c r="F33" s="211">
        <f>SUM(F30:F32)</f>
        <v>2</v>
      </c>
      <c r="G33" s="211">
        <f t="shared" ref="G33:V33" si="3">SUM(G30:G32)</f>
        <v>4</v>
      </c>
      <c r="H33" s="211">
        <f t="shared" si="3"/>
        <v>5</v>
      </c>
      <c r="I33" s="211">
        <f t="shared" si="3"/>
        <v>2</v>
      </c>
      <c r="J33" s="211">
        <f t="shared" si="3"/>
        <v>2</v>
      </c>
      <c r="K33" s="211">
        <f t="shared" si="3"/>
        <v>0</v>
      </c>
      <c r="L33" s="211">
        <f t="shared" si="3"/>
        <v>0</v>
      </c>
      <c r="M33" s="211">
        <f t="shared" si="3"/>
        <v>0</v>
      </c>
      <c r="N33" s="211">
        <f t="shared" si="3"/>
        <v>0</v>
      </c>
      <c r="O33" s="211">
        <f t="shared" si="3"/>
        <v>0</v>
      </c>
      <c r="P33" s="211">
        <f t="shared" si="3"/>
        <v>0</v>
      </c>
      <c r="Q33" s="211">
        <f t="shared" si="3"/>
        <v>0</v>
      </c>
      <c r="R33" s="211">
        <f t="shared" si="3"/>
        <v>0</v>
      </c>
      <c r="S33" s="211">
        <f t="shared" si="3"/>
        <v>0</v>
      </c>
      <c r="T33" s="211">
        <f t="shared" si="3"/>
        <v>0</v>
      </c>
      <c r="U33" s="211"/>
      <c r="V33" s="211">
        <f t="shared" si="3"/>
        <v>0</v>
      </c>
      <c r="W33" s="191">
        <f t="shared" si="0"/>
        <v>7.5600000000000005</v>
      </c>
      <c r="X33" s="217">
        <f t="shared" si="1"/>
        <v>0</v>
      </c>
    </row>
    <row r="34" spans="2:24">
      <c r="B34" s="303"/>
      <c r="C34" s="303"/>
      <c r="D34" s="190"/>
      <c r="E34" s="190"/>
      <c r="F34" s="211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91"/>
      <c r="X34" s="217"/>
    </row>
    <row r="35" spans="2:24">
      <c r="B35" s="303" t="str">
        <f>'Price Sheet'!C35</f>
        <v>Chubby Jugs</v>
      </c>
      <c r="C35" s="303" t="str">
        <f>'Price Sheet'!F35</f>
        <v>Med</v>
      </c>
      <c r="D35" s="190" t="str">
        <f>'Price Sheet'!E35</f>
        <v>KC06001</v>
      </c>
      <c r="E35" s="292">
        <f>SUM('Price Sheet'!I35:Q35)+'Price Sheet'!T35</f>
        <v>0</v>
      </c>
      <c r="F35" s="211"/>
      <c r="G35" s="189"/>
      <c r="H35" s="189"/>
      <c r="I35" s="189">
        <v>1</v>
      </c>
      <c r="J35" s="189">
        <v>4</v>
      </c>
      <c r="K35" s="189"/>
      <c r="L35" s="189"/>
      <c r="M35" s="189"/>
      <c r="N35" s="189"/>
      <c r="O35" s="189"/>
      <c r="P35" s="189"/>
      <c r="Q35" s="189"/>
      <c r="R35" s="198"/>
      <c r="S35" s="200"/>
      <c r="T35" s="199"/>
      <c r="U35" s="199"/>
      <c r="V35" s="199"/>
      <c r="W35" s="191">
        <f t="shared" si="0"/>
        <v>3.46</v>
      </c>
      <c r="X35" s="217">
        <f t="shared" si="1"/>
        <v>0</v>
      </c>
    </row>
    <row r="36" spans="2:24">
      <c r="B36" s="303" t="str">
        <f>'Price Sheet'!C36</f>
        <v>Chubby Jugs</v>
      </c>
      <c r="C36" s="303" t="str">
        <f>'Price Sheet'!F36</f>
        <v>Large</v>
      </c>
      <c r="D36" s="190" t="str">
        <f>'Price Sheet'!E36</f>
        <v>KC06002</v>
      </c>
      <c r="E36" s="292">
        <f>SUM('Price Sheet'!I36:Q36)+'Price Sheet'!T36</f>
        <v>0</v>
      </c>
      <c r="F36" s="211"/>
      <c r="G36" s="189"/>
      <c r="H36" s="189"/>
      <c r="I36" s="189"/>
      <c r="J36" s="189"/>
      <c r="K36" s="189">
        <v>1</v>
      </c>
      <c r="L36" s="189">
        <v>3</v>
      </c>
      <c r="M36" s="189">
        <v>1</v>
      </c>
      <c r="N36" s="189"/>
      <c r="O36" s="189"/>
      <c r="P36" s="189"/>
      <c r="Q36" s="189"/>
      <c r="R36" s="198"/>
      <c r="S36" s="200"/>
      <c r="T36" s="199"/>
      <c r="U36" s="199"/>
      <c r="V36" s="199"/>
      <c r="W36" s="191">
        <f t="shared" si="0"/>
        <v>4.74</v>
      </c>
      <c r="X36" s="217">
        <f t="shared" si="1"/>
        <v>0</v>
      </c>
    </row>
    <row r="37" spans="2:24" ht="15.75" thickBot="1">
      <c r="B37" s="301" t="str">
        <f>'Price Sheet'!C37</f>
        <v>Chubby Jugs</v>
      </c>
      <c r="C37" s="301" t="str">
        <f>'Price Sheet'!F37</f>
        <v>X-Large</v>
      </c>
      <c r="D37" s="205" t="str">
        <f>'Price Sheet'!E37</f>
        <v>KC06003</v>
      </c>
      <c r="E37" s="294">
        <f>SUM('Price Sheet'!I37:Q37)+'Price Sheet'!T37</f>
        <v>0</v>
      </c>
      <c r="F37" s="212"/>
      <c r="G37" s="202"/>
      <c r="H37" s="202"/>
      <c r="I37" s="202"/>
      <c r="J37" s="202"/>
      <c r="K37" s="202">
        <v>2</v>
      </c>
      <c r="L37" s="202">
        <v>2</v>
      </c>
      <c r="M37" s="202">
        <v>1</v>
      </c>
      <c r="N37" s="202"/>
      <c r="O37" s="202"/>
      <c r="P37" s="202"/>
      <c r="Q37" s="202"/>
      <c r="R37" s="203"/>
      <c r="S37" s="206"/>
      <c r="T37" s="204"/>
      <c r="U37" s="204"/>
      <c r="V37" s="204"/>
      <c r="W37" s="194">
        <f t="shared" si="0"/>
        <v>4.53</v>
      </c>
      <c r="X37" s="267">
        <f t="shared" si="1"/>
        <v>0</v>
      </c>
    </row>
    <row r="38" spans="2:24">
      <c r="B38" s="303" t="str">
        <f>'Price Sheet'!C38</f>
        <v>All Chubby Jugs</v>
      </c>
      <c r="C38" s="303" t="str">
        <f>'Price Sheet'!F38</f>
        <v>All</v>
      </c>
      <c r="D38" s="190" t="str">
        <f>'Price Sheet'!E38</f>
        <v>KC06001,KC06002,KC06003</v>
      </c>
      <c r="E38" s="292">
        <f>SUM('Price Sheet'!I38:Q38)+'Price Sheet'!T38</f>
        <v>0</v>
      </c>
      <c r="F38" s="211">
        <f>SUM(F35:F37)</f>
        <v>0</v>
      </c>
      <c r="G38" s="211">
        <f t="shared" ref="G38:V38" si="4">SUM(G35:G37)</f>
        <v>0</v>
      </c>
      <c r="H38" s="211">
        <f t="shared" si="4"/>
        <v>0</v>
      </c>
      <c r="I38" s="211">
        <f t="shared" si="4"/>
        <v>1</v>
      </c>
      <c r="J38" s="211">
        <f t="shared" si="4"/>
        <v>4</v>
      </c>
      <c r="K38" s="211">
        <f t="shared" si="4"/>
        <v>3</v>
      </c>
      <c r="L38" s="211">
        <f t="shared" si="4"/>
        <v>5</v>
      </c>
      <c r="M38" s="211">
        <f t="shared" si="4"/>
        <v>2</v>
      </c>
      <c r="N38" s="211">
        <f t="shared" si="4"/>
        <v>0</v>
      </c>
      <c r="O38" s="211">
        <f t="shared" si="4"/>
        <v>0</v>
      </c>
      <c r="P38" s="211">
        <f t="shared" si="4"/>
        <v>0</v>
      </c>
      <c r="Q38" s="211">
        <f t="shared" si="4"/>
        <v>0</v>
      </c>
      <c r="R38" s="211">
        <f t="shared" si="4"/>
        <v>0</v>
      </c>
      <c r="S38" s="211">
        <f t="shared" si="4"/>
        <v>0</v>
      </c>
      <c r="T38" s="211">
        <f t="shared" si="4"/>
        <v>0</v>
      </c>
      <c r="U38" s="211"/>
      <c r="V38" s="211">
        <f t="shared" si="4"/>
        <v>0</v>
      </c>
      <c r="W38" s="191">
        <f t="shared" si="0"/>
        <v>12.73</v>
      </c>
      <c r="X38" s="217">
        <f t="shared" si="1"/>
        <v>0</v>
      </c>
    </row>
    <row r="39" spans="2:24">
      <c r="B39" s="303"/>
      <c r="C39" s="303"/>
      <c r="D39" s="190"/>
      <c r="E39" s="190"/>
      <c r="F39" s="211"/>
      <c r="G39" s="189"/>
      <c r="H39" s="189"/>
      <c r="I39" s="189"/>
      <c r="J39" s="189"/>
      <c r="K39" s="189"/>
      <c r="L39" s="189"/>
      <c r="M39" s="189"/>
      <c r="N39" s="192"/>
      <c r="O39" s="189"/>
      <c r="P39" s="189"/>
      <c r="Q39" s="189"/>
      <c r="R39" s="189"/>
      <c r="S39" s="189"/>
      <c r="T39" s="189"/>
      <c r="U39" s="189"/>
      <c r="V39" s="189"/>
      <c r="W39" s="191"/>
      <c r="X39" s="217"/>
    </row>
    <row r="40" spans="2:24">
      <c r="B40" s="302" t="str">
        <f>'Price Sheet'!C40</f>
        <v>Erosions</v>
      </c>
      <c r="C40" s="302" t="str">
        <f>'Price Sheet'!F40</f>
        <v>Feet</v>
      </c>
      <c r="D40" s="190" t="str">
        <f>'Price Sheet'!E40</f>
        <v>KC11001</v>
      </c>
      <c r="E40" s="292">
        <f>SUM('Price Sheet'!I40:Q40)+'Price Sheet'!T40</f>
        <v>0</v>
      </c>
      <c r="F40" s="211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98"/>
      <c r="S40" s="200"/>
      <c r="T40" s="199">
        <v>10</v>
      </c>
      <c r="U40" s="199"/>
      <c r="V40" s="199"/>
      <c r="W40" s="191">
        <f t="shared" si="0"/>
        <v>5.4</v>
      </c>
      <c r="X40" s="217">
        <f t="shared" si="1"/>
        <v>0</v>
      </c>
    </row>
    <row r="41" spans="2:24">
      <c r="B41" s="302" t="str">
        <f>'Price Sheet'!C41</f>
        <v>Erosions</v>
      </c>
      <c r="C41" s="302" t="str">
        <f>'Price Sheet'!F41</f>
        <v>Small</v>
      </c>
      <c r="D41" s="190" t="str">
        <f>'Price Sheet'!E41</f>
        <v>KC11002</v>
      </c>
      <c r="E41" s="292">
        <f>SUM('Price Sheet'!I41:Q41)+'Price Sheet'!T41</f>
        <v>0</v>
      </c>
      <c r="F41" s="211"/>
      <c r="G41" s="189">
        <v>1</v>
      </c>
      <c r="H41" s="189">
        <v>4</v>
      </c>
      <c r="I41" s="189"/>
      <c r="J41" s="189"/>
      <c r="K41" s="189"/>
      <c r="L41" s="189"/>
      <c r="M41" s="189"/>
      <c r="N41" s="189"/>
      <c r="O41" s="189"/>
      <c r="P41" s="189"/>
      <c r="Q41" s="189"/>
      <c r="R41" s="198"/>
      <c r="S41" s="200"/>
      <c r="T41" s="199"/>
      <c r="U41" s="199"/>
      <c r="V41" s="199"/>
      <c r="W41" s="191">
        <f t="shared" si="0"/>
        <v>2.3899999999999997</v>
      </c>
      <c r="X41" s="217">
        <f t="shared" si="1"/>
        <v>0</v>
      </c>
    </row>
    <row r="42" spans="2:24">
      <c r="B42" s="302" t="str">
        <f>'Price Sheet'!C42</f>
        <v>Erosions</v>
      </c>
      <c r="C42" s="302" t="str">
        <f>'Price Sheet'!F42</f>
        <v>Med</v>
      </c>
      <c r="D42" s="190" t="str">
        <f>'Price Sheet'!E42</f>
        <v>KC11003</v>
      </c>
      <c r="E42" s="292">
        <f>SUM('Price Sheet'!I42:Q42)+'Price Sheet'!T42</f>
        <v>0</v>
      </c>
      <c r="F42" s="211"/>
      <c r="G42" s="189"/>
      <c r="H42" s="189">
        <v>5</v>
      </c>
      <c r="I42" s="189"/>
      <c r="J42" s="189"/>
      <c r="K42" s="189"/>
      <c r="L42" s="189"/>
      <c r="M42" s="189"/>
      <c r="N42" s="189"/>
      <c r="O42" s="189"/>
      <c r="P42" s="189"/>
      <c r="Q42" s="189"/>
      <c r="R42" s="198"/>
      <c r="S42" s="200"/>
      <c r="T42" s="199"/>
      <c r="U42" s="199"/>
      <c r="V42" s="199"/>
      <c r="W42" s="191">
        <f t="shared" si="0"/>
        <v>2.4</v>
      </c>
      <c r="X42" s="217">
        <f t="shared" si="1"/>
        <v>0</v>
      </c>
    </row>
    <row r="43" spans="2:24">
      <c r="B43" s="302" t="str">
        <f>'Price Sheet'!C43</f>
        <v>Erosions</v>
      </c>
      <c r="C43" s="302" t="str">
        <f>'Price Sheet'!F43</f>
        <v>Large</v>
      </c>
      <c r="D43" s="190" t="str">
        <f>'Price Sheet'!E43</f>
        <v>KC11004</v>
      </c>
      <c r="E43" s="292">
        <f>SUM('Price Sheet'!I43:Q43)+'Price Sheet'!T43</f>
        <v>0</v>
      </c>
      <c r="F43" s="211"/>
      <c r="G43" s="189"/>
      <c r="H43" s="189">
        <v>1</v>
      </c>
      <c r="I43" s="189">
        <v>1</v>
      </c>
      <c r="J43" s="189">
        <v>2</v>
      </c>
      <c r="K43" s="189">
        <v>1</v>
      </c>
      <c r="L43" s="189"/>
      <c r="M43" s="189"/>
      <c r="N43" s="189"/>
      <c r="O43" s="189"/>
      <c r="P43" s="189"/>
      <c r="Q43" s="189"/>
      <c r="R43" s="198"/>
      <c r="S43" s="200"/>
      <c r="T43" s="199"/>
      <c r="U43" s="199"/>
      <c r="V43" s="199"/>
      <c r="W43" s="191">
        <f t="shared" si="0"/>
        <v>3.2800000000000002</v>
      </c>
      <c r="X43" s="217">
        <f t="shared" si="1"/>
        <v>0</v>
      </c>
    </row>
    <row r="44" spans="2:24">
      <c r="B44" s="302" t="str">
        <f>'Price Sheet'!C44</f>
        <v>Erosions</v>
      </c>
      <c r="C44" s="302" t="str">
        <f>'Price Sheet'!F44</f>
        <v>X-Large</v>
      </c>
      <c r="D44" s="190" t="str">
        <f>'Price Sheet'!E44</f>
        <v>KC11005</v>
      </c>
      <c r="E44" s="292">
        <f>SUM('Price Sheet'!I44:Q44)+'Price Sheet'!T44</f>
        <v>0</v>
      </c>
      <c r="F44" s="211"/>
      <c r="G44" s="189"/>
      <c r="H44" s="189"/>
      <c r="I44" s="189">
        <v>3</v>
      </c>
      <c r="J44" s="189">
        <v>1</v>
      </c>
      <c r="K44" s="189">
        <v>1</v>
      </c>
      <c r="L44" s="189"/>
      <c r="M44" s="189"/>
      <c r="N44" s="189"/>
      <c r="O44" s="189"/>
      <c r="P44" s="189"/>
      <c r="Q44" s="189"/>
      <c r="R44" s="198"/>
      <c r="S44" s="200"/>
      <c r="T44" s="199"/>
      <c r="U44" s="199"/>
      <c r="V44" s="199"/>
      <c r="W44" s="191">
        <f t="shared" si="0"/>
        <v>3.24</v>
      </c>
      <c r="X44" s="217">
        <f t="shared" si="1"/>
        <v>0</v>
      </c>
    </row>
    <row r="45" spans="2:24">
      <c r="B45" s="302" t="str">
        <f>'Price Sheet'!C45</f>
        <v>Erosions</v>
      </c>
      <c r="C45" s="302" t="str">
        <f>'Price Sheet'!F45</f>
        <v>Prince</v>
      </c>
      <c r="D45" s="190" t="str">
        <f>'Price Sheet'!E45</f>
        <v>KC11006</v>
      </c>
      <c r="E45" s="292">
        <f>SUM('Price Sheet'!I45:Q45)+'Price Sheet'!T45</f>
        <v>0</v>
      </c>
      <c r="F45" s="211"/>
      <c r="G45" s="189"/>
      <c r="H45" s="189"/>
      <c r="I45" s="189"/>
      <c r="J45" s="189"/>
      <c r="K45" s="189"/>
      <c r="L45" s="189"/>
      <c r="M45" s="189"/>
      <c r="N45" s="189"/>
      <c r="O45" s="189"/>
      <c r="P45" s="189">
        <v>1</v>
      </c>
      <c r="Q45" s="189"/>
      <c r="R45" s="198"/>
      <c r="S45" s="200"/>
      <c r="T45" s="199"/>
      <c r="U45" s="199"/>
      <c r="V45" s="199"/>
      <c r="W45" s="191">
        <f t="shared" si="0"/>
        <v>3.08</v>
      </c>
      <c r="X45" s="217">
        <f t="shared" si="1"/>
        <v>0</v>
      </c>
    </row>
    <row r="46" spans="2:24">
      <c r="B46" s="302" t="str">
        <f>'Price Sheet'!C46</f>
        <v>Erosions</v>
      </c>
      <c r="C46" s="302" t="str">
        <f>'Price Sheet'!F46</f>
        <v>Queen</v>
      </c>
      <c r="D46" s="190" t="str">
        <f>'Price Sheet'!E46</f>
        <v>KC11007</v>
      </c>
      <c r="E46" s="292">
        <f>SUM('Price Sheet'!I46:Q46)+'Price Sheet'!T46</f>
        <v>0</v>
      </c>
      <c r="F46" s="211"/>
      <c r="G46" s="189"/>
      <c r="H46" s="189"/>
      <c r="I46" s="189"/>
      <c r="J46" s="189"/>
      <c r="K46" s="189"/>
      <c r="L46" s="189"/>
      <c r="M46" s="189"/>
      <c r="N46" s="189">
        <v>1</v>
      </c>
      <c r="O46" s="189"/>
      <c r="P46" s="189"/>
      <c r="Q46" s="189"/>
      <c r="R46" s="198"/>
      <c r="S46" s="201"/>
      <c r="T46" s="199"/>
      <c r="U46" s="199"/>
      <c r="V46" s="199"/>
      <c r="W46" s="191">
        <f t="shared" si="0"/>
        <v>1.1499999999999999</v>
      </c>
      <c r="X46" s="217">
        <f t="shared" si="1"/>
        <v>0</v>
      </c>
    </row>
    <row r="47" spans="2:24" ht="15.75" thickBot="1">
      <c r="B47" s="301" t="str">
        <f>'Price Sheet'!C47</f>
        <v>Erosions</v>
      </c>
      <c r="C47" s="301" t="str">
        <f>'Price Sheet'!F47</f>
        <v>King Size</v>
      </c>
      <c r="D47" s="205" t="str">
        <f>'Price Sheet'!E47</f>
        <v>KC11008</v>
      </c>
      <c r="E47" s="294">
        <f>SUM('Price Sheet'!I47:Q47)+'Price Sheet'!T47</f>
        <v>0</v>
      </c>
      <c r="F47" s="212"/>
      <c r="G47" s="202"/>
      <c r="H47" s="202"/>
      <c r="I47" s="202"/>
      <c r="J47" s="202"/>
      <c r="K47" s="202"/>
      <c r="L47" s="202"/>
      <c r="M47" s="202"/>
      <c r="N47" s="202"/>
      <c r="O47" s="202">
        <v>1</v>
      </c>
      <c r="P47" s="202"/>
      <c r="Q47" s="202"/>
      <c r="R47" s="203"/>
      <c r="S47" s="206"/>
      <c r="T47" s="204"/>
      <c r="U47" s="204"/>
      <c r="V47" s="204"/>
      <c r="W47" s="194">
        <f t="shared" si="0"/>
        <v>4</v>
      </c>
      <c r="X47" s="267">
        <f t="shared" si="1"/>
        <v>0</v>
      </c>
    </row>
    <row r="48" spans="2:24">
      <c r="B48" s="303" t="str">
        <f>'Price Sheet'!C48</f>
        <v>All Erosions</v>
      </c>
      <c r="C48" s="303" t="str">
        <f>'Price Sheet'!F48</f>
        <v>All</v>
      </c>
      <c r="D48" s="190" t="str">
        <f>'Price Sheet'!E48</f>
        <v>KC11001,KC11002,KC11003,KC11004,KC11005,KC11006,KC11007,KC11008</v>
      </c>
      <c r="E48" s="292">
        <f>SUM('Price Sheet'!I48:Q48)+'Price Sheet'!T48</f>
        <v>0</v>
      </c>
      <c r="F48" s="211">
        <f>SUM(F40:F47)</f>
        <v>0</v>
      </c>
      <c r="G48" s="211">
        <f t="shared" ref="G48:V48" si="5">SUM(G40:G47)</f>
        <v>1</v>
      </c>
      <c r="H48" s="211">
        <f t="shared" si="5"/>
        <v>10</v>
      </c>
      <c r="I48" s="211">
        <f t="shared" si="5"/>
        <v>4</v>
      </c>
      <c r="J48" s="211">
        <f t="shared" si="5"/>
        <v>3</v>
      </c>
      <c r="K48" s="211">
        <f t="shared" si="5"/>
        <v>2</v>
      </c>
      <c r="L48" s="211">
        <f t="shared" si="5"/>
        <v>0</v>
      </c>
      <c r="M48" s="211">
        <f t="shared" si="5"/>
        <v>0</v>
      </c>
      <c r="N48" s="211">
        <f t="shared" si="5"/>
        <v>1</v>
      </c>
      <c r="O48" s="211">
        <f t="shared" si="5"/>
        <v>1</v>
      </c>
      <c r="P48" s="211">
        <f t="shared" si="5"/>
        <v>1</v>
      </c>
      <c r="Q48" s="211">
        <f t="shared" si="5"/>
        <v>0</v>
      </c>
      <c r="R48" s="211">
        <f t="shared" si="5"/>
        <v>0</v>
      </c>
      <c r="S48" s="211">
        <f t="shared" si="5"/>
        <v>0</v>
      </c>
      <c r="T48" s="211">
        <f t="shared" si="5"/>
        <v>10</v>
      </c>
      <c r="U48" s="211"/>
      <c r="V48" s="211">
        <f t="shared" si="5"/>
        <v>0</v>
      </c>
      <c r="W48" s="191">
        <f t="shared" si="0"/>
        <v>24.939999999999998</v>
      </c>
      <c r="X48" s="217">
        <f t="shared" si="1"/>
        <v>0</v>
      </c>
    </row>
    <row r="49" spans="2:24">
      <c r="B49" s="303"/>
      <c r="C49" s="303"/>
      <c r="D49" s="190"/>
      <c r="E49" s="190"/>
      <c r="F49" s="211"/>
      <c r="G49" s="189"/>
      <c r="H49" s="189"/>
      <c r="I49" s="189"/>
      <c r="J49" s="189"/>
      <c r="K49" s="189"/>
      <c r="L49" s="192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91"/>
      <c r="X49" s="217"/>
    </row>
    <row r="50" spans="2:24">
      <c r="B50" s="303" t="str">
        <f>'Price Sheet'!C50</f>
        <v>ChickenHeads</v>
      </c>
      <c r="C50" s="303" t="str">
        <f>'Price Sheet'!F50</f>
        <v>Small</v>
      </c>
      <c r="D50" s="190" t="str">
        <f>'Price Sheet'!E50</f>
        <v>KC19001</v>
      </c>
      <c r="E50" s="292">
        <f>SUM('Price Sheet'!I50:Q50)+'Price Sheet'!T50</f>
        <v>0</v>
      </c>
      <c r="F50" s="211"/>
      <c r="G50" s="189">
        <v>1</v>
      </c>
      <c r="H50" s="189">
        <v>1</v>
      </c>
      <c r="I50" s="189">
        <v>1</v>
      </c>
      <c r="J50" s="189">
        <v>2</v>
      </c>
      <c r="K50" s="189"/>
      <c r="L50" s="189"/>
      <c r="M50" s="189"/>
      <c r="N50" s="189"/>
      <c r="O50" s="189"/>
      <c r="P50" s="189"/>
      <c r="Q50" s="189"/>
      <c r="R50" s="198"/>
      <c r="S50" s="200"/>
      <c r="T50" s="199"/>
      <c r="U50" s="199"/>
      <c r="V50" s="199"/>
      <c r="W50" s="191">
        <f t="shared" si="0"/>
        <v>2.9699999999999998</v>
      </c>
      <c r="X50" s="217">
        <f t="shared" si="1"/>
        <v>0</v>
      </c>
    </row>
    <row r="51" spans="2:24">
      <c r="B51" s="303" t="str">
        <f>'Price Sheet'!C51</f>
        <v>ChickenHeads</v>
      </c>
      <c r="C51" s="303" t="str">
        <f>'Price Sheet'!F51</f>
        <v>Med</v>
      </c>
      <c r="D51" s="190" t="str">
        <f>'Price Sheet'!E51</f>
        <v>KC19002</v>
      </c>
      <c r="E51" s="292">
        <f>SUM('Price Sheet'!I51:Q51)+'Price Sheet'!T51</f>
        <v>0</v>
      </c>
      <c r="F51" s="211"/>
      <c r="G51" s="189"/>
      <c r="H51" s="189">
        <v>1</v>
      </c>
      <c r="I51" s="189">
        <v>1</v>
      </c>
      <c r="J51" s="189">
        <v>2</v>
      </c>
      <c r="K51" s="189"/>
      <c r="L51" s="189"/>
      <c r="M51" s="189">
        <v>1</v>
      </c>
      <c r="N51" s="189"/>
      <c r="O51" s="189"/>
      <c r="P51" s="189"/>
      <c r="Q51" s="189"/>
      <c r="R51" s="198"/>
      <c r="S51" s="200"/>
      <c r="T51" s="199"/>
      <c r="U51" s="199"/>
      <c r="V51" s="199"/>
      <c r="W51" s="191">
        <f t="shared" si="0"/>
        <v>3.49</v>
      </c>
      <c r="X51" s="217">
        <f t="shared" si="1"/>
        <v>0</v>
      </c>
    </row>
    <row r="52" spans="2:24">
      <c r="B52" s="303" t="str">
        <f>'Price Sheet'!C52</f>
        <v>ChickenHeads</v>
      </c>
      <c r="C52" s="303" t="str">
        <f>'Price Sheet'!F52</f>
        <v>Large</v>
      </c>
      <c r="D52" s="190" t="str">
        <f>'Price Sheet'!E52</f>
        <v>KC19003</v>
      </c>
      <c r="E52" s="292">
        <f>SUM('Price Sheet'!I52:Q52)+'Price Sheet'!T52</f>
        <v>0</v>
      </c>
      <c r="F52" s="211"/>
      <c r="G52" s="189"/>
      <c r="H52" s="189"/>
      <c r="I52" s="189"/>
      <c r="J52" s="189">
        <v>1</v>
      </c>
      <c r="K52" s="189">
        <v>1</v>
      </c>
      <c r="L52" s="189">
        <v>2</v>
      </c>
      <c r="M52" s="189"/>
      <c r="N52" s="189"/>
      <c r="O52" s="189">
        <v>1</v>
      </c>
      <c r="P52" s="189"/>
      <c r="Q52" s="189"/>
      <c r="R52" s="198"/>
      <c r="S52" s="200"/>
      <c r="T52" s="199"/>
      <c r="U52" s="199"/>
      <c r="V52" s="199"/>
      <c r="W52" s="191">
        <f t="shared" si="0"/>
        <v>7.48</v>
      </c>
      <c r="X52" s="217">
        <f t="shared" si="1"/>
        <v>0</v>
      </c>
    </row>
    <row r="53" spans="2:24">
      <c r="B53" s="303" t="str">
        <f>'Price Sheet'!C53</f>
        <v>ChickenHeads</v>
      </c>
      <c r="C53" s="303" t="str">
        <f>'Price Sheet'!F53</f>
        <v>X-Large</v>
      </c>
      <c r="D53" s="190" t="str">
        <f>'Price Sheet'!E53</f>
        <v>KC19004</v>
      </c>
      <c r="E53" s="292">
        <f>SUM('Price Sheet'!I53:Q53)+'Price Sheet'!T53</f>
        <v>0</v>
      </c>
      <c r="F53" s="211"/>
      <c r="G53" s="189"/>
      <c r="H53" s="189"/>
      <c r="I53" s="189"/>
      <c r="J53" s="189"/>
      <c r="K53" s="189">
        <v>1</v>
      </c>
      <c r="L53" s="189"/>
      <c r="M53" s="189">
        <v>1</v>
      </c>
      <c r="N53" s="189">
        <v>1</v>
      </c>
      <c r="O53" s="189"/>
      <c r="P53" s="189"/>
      <c r="Q53" s="189">
        <v>2</v>
      </c>
      <c r="R53" s="198"/>
      <c r="S53" s="200"/>
      <c r="T53" s="199"/>
      <c r="U53" s="199"/>
      <c r="V53" s="199"/>
      <c r="W53" s="191">
        <f t="shared" si="0"/>
        <v>16.28</v>
      </c>
      <c r="X53" s="217">
        <f t="shared" si="1"/>
        <v>0</v>
      </c>
    </row>
    <row r="54" spans="2:24">
      <c r="B54" s="303" t="str">
        <f>'Price Sheet'!C54</f>
        <v>ChickenHeads</v>
      </c>
      <c r="C54" s="303" t="str">
        <f>'Price Sheet'!F54</f>
        <v>Prince</v>
      </c>
      <c r="D54" s="190" t="str">
        <f>'Price Sheet'!E54</f>
        <v>KC19005</v>
      </c>
      <c r="E54" s="292">
        <f>SUM('Price Sheet'!I54:Q54)+'Price Sheet'!T54</f>
        <v>0</v>
      </c>
      <c r="F54" s="211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>
        <v>1</v>
      </c>
      <c r="R54" s="198"/>
      <c r="S54" s="197"/>
      <c r="T54" s="199"/>
      <c r="U54" s="199"/>
      <c r="V54" s="199"/>
      <c r="W54" s="191">
        <f t="shared" si="0"/>
        <v>6.68</v>
      </c>
      <c r="X54" s="217">
        <f t="shared" si="1"/>
        <v>0</v>
      </c>
    </row>
    <row r="55" spans="2:24">
      <c r="B55" s="303" t="str">
        <f>'Price Sheet'!C55</f>
        <v>ChickenHeads</v>
      </c>
      <c r="C55" s="303" t="str">
        <f>'Price Sheet'!F55</f>
        <v>Queen</v>
      </c>
      <c r="D55" s="190" t="str">
        <f>'Price Sheet'!E55</f>
        <v>KC19006</v>
      </c>
      <c r="E55" s="292">
        <f>SUM('Price Sheet'!I55:Q55)+'Price Sheet'!T55</f>
        <v>0</v>
      </c>
      <c r="F55" s="211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98">
        <v>1</v>
      </c>
      <c r="S55" s="197"/>
      <c r="T55" s="199"/>
      <c r="U55" s="199"/>
      <c r="V55" s="199"/>
      <c r="W55" s="191">
        <f t="shared" si="0"/>
        <v>7.26</v>
      </c>
      <c r="X55" s="217">
        <f t="shared" si="1"/>
        <v>0</v>
      </c>
    </row>
    <row r="56" spans="2:24">
      <c r="B56" s="303" t="str">
        <f>'Price Sheet'!C56</f>
        <v>ChickenHeads</v>
      </c>
      <c r="C56" s="303" t="str">
        <f>'Price Sheet'!F56</f>
        <v>King</v>
      </c>
      <c r="D56" s="190" t="str">
        <f>'Price Sheet'!E56</f>
        <v>KC19007</v>
      </c>
      <c r="E56" s="292">
        <f>SUM('Price Sheet'!I56:Q56)+'Price Sheet'!T56</f>
        <v>0</v>
      </c>
      <c r="F56" s="211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>
        <v>1</v>
      </c>
      <c r="R56" s="198"/>
      <c r="S56" s="200"/>
      <c r="T56" s="199"/>
      <c r="U56" s="199"/>
      <c r="V56" s="199"/>
      <c r="W56" s="191">
        <f t="shared" si="0"/>
        <v>6.68</v>
      </c>
      <c r="X56" s="217">
        <f t="shared" si="1"/>
        <v>0</v>
      </c>
    </row>
    <row r="57" spans="2:24" ht="15.75" thickBot="1">
      <c r="B57" s="301" t="str">
        <f>'Price Sheet'!C57</f>
        <v>ChickenHeads</v>
      </c>
      <c r="C57" s="301" t="str">
        <f>'Price Sheet'!F57</f>
        <v>Emperor</v>
      </c>
      <c r="D57" s="205" t="str">
        <f>'Price Sheet'!E57</f>
        <v>KC19008</v>
      </c>
      <c r="E57" s="294">
        <f>SUM('Price Sheet'!I57:Q57)+'Price Sheet'!T57</f>
        <v>0</v>
      </c>
      <c r="F57" s="21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>
        <v>1</v>
      </c>
      <c r="R57" s="203"/>
      <c r="S57" s="206"/>
      <c r="T57" s="204"/>
      <c r="U57" s="204"/>
      <c r="V57" s="204"/>
      <c r="W57" s="194">
        <f t="shared" si="0"/>
        <v>6.68</v>
      </c>
      <c r="X57" s="267">
        <f t="shared" si="1"/>
        <v>0</v>
      </c>
    </row>
    <row r="58" spans="2:24">
      <c r="B58" s="303" t="str">
        <f>'Price Sheet'!C58</f>
        <v>All ChickenHeads</v>
      </c>
      <c r="C58" s="303" t="str">
        <f>'Price Sheet'!F58</f>
        <v>All</v>
      </c>
      <c r="D58" s="190" t="str">
        <f>'Price Sheet'!E58</f>
        <v>KC19001,KC19002,KC19003,KC19004,KC19005,KC19006,KC19007,KC19008</v>
      </c>
      <c r="E58" s="292">
        <f>SUM('Price Sheet'!I58:Q58)+'Price Sheet'!T58</f>
        <v>0</v>
      </c>
      <c r="F58" s="211">
        <f>SUM(F50:F57)</f>
        <v>0</v>
      </c>
      <c r="G58" s="211">
        <f t="shared" ref="G58:V58" si="6">SUM(G50:G57)</f>
        <v>1</v>
      </c>
      <c r="H58" s="211">
        <f t="shared" si="6"/>
        <v>2</v>
      </c>
      <c r="I58" s="211">
        <f t="shared" si="6"/>
        <v>2</v>
      </c>
      <c r="J58" s="211">
        <f t="shared" si="6"/>
        <v>5</v>
      </c>
      <c r="K58" s="211">
        <f t="shared" si="6"/>
        <v>2</v>
      </c>
      <c r="L58" s="211">
        <f t="shared" si="6"/>
        <v>2</v>
      </c>
      <c r="M58" s="211">
        <f t="shared" si="6"/>
        <v>2</v>
      </c>
      <c r="N58" s="211">
        <f t="shared" si="6"/>
        <v>1</v>
      </c>
      <c r="O58" s="211">
        <f t="shared" si="6"/>
        <v>1</v>
      </c>
      <c r="P58" s="211">
        <f t="shared" si="6"/>
        <v>0</v>
      </c>
      <c r="Q58" s="211">
        <f t="shared" si="6"/>
        <v>5</v>
      </c>
      <c r="R58" s="211">
        <f t="shared" si="6"/>
        <v>1</v>
      </c>
      <c r="S58" s="211">
        <f t="shared" si="6"/>
        <v>0</v>
      </c>
      <c r="T58" s="211">
        <f t="shared" si="6"/>
        <v>0</v>
      </c>
      <c r="U58" s="211"/>
      <c r="V58" s="211">
        <f t="shared" si="6"/>
        <v>0</v>
      </c>
      <c r="W58" s="191">
        <f t="shared" si="0"/>
        <v>57.519999999999996</v>
      </c>
      <c r="X58" s="217">
        <f t="shared" si="1"/>
        <v>0</v>
      </c>
    </row>
    <row r="59" spans="2:24">
      <c r="B59" s="303"/>
      <c r="C59" s="303"/>
      <c r="D59" s="190"/>
      <c r="E59" s="190"/>
      <c r="F59" s="211"/>
      <c r="G59" s="189"/>
      <c r="H59" s="189"/>
      <c r="I59" s="189"/>
      <c r="J59" s="189"/>
      <c r="K59" s="189"/>
      <c r="L59" s="192"/>
      <c r="M59" s="192"/>
      <c r="N59" s="192"/>
      <c r="O59" s="189"/>
      <c r="P59" s="189"/>
      <c r="Q59" s="189"/>
      <c r="R59" s="189"/>
      <c r="S59" s="189"/>
      <c r="T59" s="189"/>
      <c r="U59" s="189"/>
      <c r="V59" s="189"/>
      <c r="W59" s="191"/>
      <c r="X59" s="217"/>
    </row>
    <row r="60" spans="2:24">
      <c r="B60" s="303" t="str">
        <f>'Price Sheet'!C60</f>
        <v>Tugs</v>
      </c>
      <c r="C60" s="303" t="str">
        <f>'Price Sheet'!F60</f>
        <v>Feet</v>
      </c>
      <c r="D60" s="190" t="str">
        <f>'Price Sheet'!E60</f>
        <v>KC21001</v>
      </c>
      <c r="E60" s="292">
        <f>SUM('Price Sheet'!I60:Q60)+'Price Sheet'!T60</f>
        <v>0</v>
      </c>
      <c r="F60" s="211">
        <v>10</v>
      </c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98"/>
      <c r="S60" s="200"/>
      <c r="T60" s="199"/>
      <c r="U60" s="199"/>
      <c r="V60" s="199"/>
      <c r="W60" s="191">
        <f t="shared" si="0"/>
        <v>3.4000000000000004</v>
      </c>
      <c r="X60" s="217">
        <f t="shared" si="1"/>
        <v>0</v>
      </c>
    </row>
    <row r="61" spans="2:24">
      <c r="B61" s="303" t="str">
        <f>'Price Sheet'!C61</f>
        <v>Tugs</v>
      </c>
      <c r="C61" s="303" t="str">
        <f>'Price Sheet'!F61</f>
        <v>X-Small</v>
      </c>
      <c r="D61" s="190" t="str">
        <f>'Price Sheet'!E61</f>
        <v>KC21002</v>
      </c>
      <c r="E61" s="292">
        <f>SUM('Price Sheet'!I61:Q61)+'Price Sheet'!T61</f>
        <v>0</v>
      </c>
      <c r="F61" s="211">
        <v>10</v>
      </c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98"/>
      <c r="S61" s="200"/>
      <c r="T61" s="199"/>
      <c r="U61" s="199"/>
      <c r="V61" s="199"/>
      <c r="W61" s="191">
        <f t="shared" si="0"/>
        <v>3.4000000000000004</v>
      </c>
      <c r="X61" s="217">
        <f t="shared" si="1"/>
        <v>0</v>
      </c>
    </row>
    <row r="62" spans="2:24">
      <c r="B62" s="303" t="str">
        <f>'Price Sheet'!C62</f>
        <v>Tugs</v>
      </c>
      <c r="C62" s="303" t="str">
        <f>'Price Sheet'!F62</f>
        <v>Small</v>
      </c>
      <c r="D62" s="190" t="str">
        <f>'Price Sheet'!E62</f>
        <v>KC21003</v>
      </c>
      <c r="E62" s="292">
        <f>SUM('Price Sheet'!I62:Q62)+'Price Sheet'!T62</f>
        <v>0</v>
      </c>
      <c r="F62" s="211">
        <v>10</v>
      </c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98"/>
      <c r="S62" s="200"/>
      <c r="T62" s="199"/>
      <c r="U62" s="199"/>
      <c r="V62" s="199"/>
      <c r="W62" s="191">
        <f t="shared" si="0"/>
        <v>3.4000000000000004</v>
      </c>
      <c r="X62" s="217">
        <f t="shared" si="1"/>
        <v>0</v>
      </c>
    </row>
    <row r="63" spans="2:24">
      <c r="B63" s="302" t="str">
        <f>'Price Sheet'!C63</f>
        <v>Tugs</v>
      </c>
      <c r="C63" s="302" t="str">
        <f>'Price Sheet'!F63</f>
        <v>Med</v>
      </c>
      <c r="D63" s="190" t="str">
        <f>'Price Sheet'!E63</f>
        <v>KC21004</v>
      </c>
      <c r="E63" s="292">
        <f>SUM('Price Sheet'!I63:Q63)+'Price Sheet'!T63</f>
        <v>0</v>
      </c>
      <c r="F63" s="211">
        <v>5</v>
      </c>
      <c r="G63" s="189">
        <v>5</v>
      </c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98"/>
      <c r="S63" s="200"/>
      <c r="T63" s="199"/>
      <c r="U63" s="199"/>
      <c r="V63" s="199"/>
      <c r="W63" s="191">
        <f t="shared" si="0"/>
        <v>4.05</v>
      </c>
      <c r="X63" s="217">
        <f t="shared" si="1"/>
        <v>0</v>
      </c>
    </row>
    <row r="64" spans="2:24" ht="15.75" thickBot="1">
      <c r="B64" s="301" t="str">
        <f>'Price Sheet'!C64</f>
        <v>Tugs</v>
      </c>
      <c r="C64" s="301" t="str">
        <f>'Price Sheet'!F64</f>
        <v>Large</v>
      </c>
      <c r="D64" s="205" t="str">
        <f>'Price Sheet'!E64</f>
        <v>KC21005</v>
      </c>
      <c r="E64" s="294">
        <f>SUM('Price Sheet'!I64:Q64)+'Price Sheet'!T64</f>
        <v>0</v>
      </c>
      <c r="F64" s="212"/>
      <c r="G64" s="202">
        <v>10</v>
      </c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3"/>
      <c r="S64" s="206"/>
      <c r="T64" s="204"/>
      <c r="U64" s="204"/>
      <c r="V64" s="204"/>
      <c r="W64" s="194">
        <f t="shared" si="0"/>
        <v>4.6999999999999993</v>
      </c>
      <c r="X64" s="267">
        <f t="shared" si="1"/>
        <v>0</v>
      </c>
    </row>
    <row r="65" spans="2:24">
      <c r="B65" s="303" t="str">
        <f>'Price Sheet'!C65</f>
        <v>All Tugs</v>
      </c>
      <c r="C65" s="303" t="str">
        <f>'Price Sheet'!F65</f>
        <v>All</v>
      </c>
      <c r="D65" s="190" t="str">
        <f>'Price Sheet'!E65</f>
        <v>KC21001,KC21002,KC21003,KC21004,KC21005</v>
      </c>
      <c r="E65" s="292">
        <f>SUM('Price Sheet'!I65:Q65)+'Price Sheet'!T65</f>
        <v>0</v>
      </c>
      <c r="F65" s="211">
        <f>SUM(F60:F64)</f>
        <v>35</v>
      </c>
      <c r="G65" s="211">
        <f t="shared" ref="G65:V65" si="7">SUM(G60:G64)</f>
        <v>15</v>
      </c>
      <c r="H65" s="211">
        <f t="shared" si="7"/>
        <v>0</v>
      </c>
      <c r="I65" s="211">
        <f t="shared" si="7"/>
        <v>0</v>
      </c>
      <c r="J65" s="211">
        <f t="shared" si="7"/>
        <v>0</v>
      </c>
      <c r="K65" s="211">
        <f t="shared" si="7"/>
        <v>0</v>
      </c>
      <c r="L65" s="211">
        <f t="shared" si="7"/>
        <v>0</v>
      </c>
      <c r="M65" s="211">
        <f t="shared" si="7"/>
        <v>0</v>
      </c>
      <c r="N65" s="211">
        <f t="shared" si="7"/>
        <v>0</v>
      </c>
      <c r="O65" s="211">
        <f t="shared" si="7"/>
        <v>0</v>
      </c>
      <c r="P65" s="211">
        <f t="shared" si="7"/>
        <v>0</v>
      </c>
      <c r="Q65" s="211">
        <f t="shared" si="7"/>
        <v>0</v>
      </c>
      <c r="R65" s="211">
        <f t="shared" si="7"/>
        <v>0</v>
      </c>
      <c r="S65" s="211">
        <f t="shared" si="7"/>
        <v>0</v>
      </c>
      <c r="T65" s="211">
        <f t="shared" si="7"/>
        <v>0</v>
      </c>
      <c r="U65" s="211"/>
      <c r="V65" s="211">
        <f t="shared" si="7"/>
        <v>0</v>
      </c>
      <c r="W65" s="191">
        <f t="shared" si="0"/>
        <v>18.95</v>
      </c>
      <c r="X65" s="217">
        <f t="shared" si="1"/>
        <v>0</v>
      </c>
    </row>
    <row r="66" spans="2:24">
      <c r="B66" s="303"/>
      <c r="C66" s="303"/>
      <c r="D66" s="190"/>
      <c r="E66" s="190"/>
      <c r="F66" s="211"/>
      <c r="G66" s="189"/>
      <c r="H66" s="189"/>
      <c r="I66" s="192"/>
      <c r="J66" s="192"/>
      <c r="K66" s="192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91"/>
      <c r="X66" s="217"/>
    </row>
    <row r="67" spans="2:24" ht="15.75" thickBot="1">
      <c r="B67" s="301" t="str">
        <f>'Price Sheet'!C67</f>
        <v>Dew Drops</v>
      </c>
      <c r="C67" s="301" t="str">
        <f>'Price Sheet'!F67</f>
        <v>Small</v>
      </c>
      <c r="D67" s="205" t="str">
        <f>'Price Sheet'!E67</f>
        <v>KC26001</v>
      </c>
      <c r="E67" s="295">
        <f>SUM('Price Sheet'!I67:Q67)+'Price Sheet'!T67</f>
        <v>0</v>
      </c>
      <c r="F67" s="213">
        <v>10</v>
      </c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3"/>
      <c r="S67" s="206"/>
      <c r="T67" s="204"/>
      <c r="U67" s="204"/>
      <c r="V67" s="204"/>
      <c r="W67" s="194">
        <f t="shared" si="0"/>
        <v>3.4000000000000004</v>
      </c>
      <c r="X67" s="267">
        <f t="shared" si="1"/>
        <v>0</v>
      </c>
    </row>
    <row r="68" spans="2:24">
      <c r="B68" s="303"/>
      <c r="C68" s="303"/>
      <c r="D68" s="190"/>
      <c r="E68" s="190"/>
      <c r="F68" s="211"/>
      <c r="G68" s="192"/>
      <c r="H68" s="192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91"/>
      <c r="X68" s="217"/>
    </row>
    <row r="69" spans="2:24">
      <c r="B69" s="303" t="str">
        <f>'Price Sheet'!C69</f>
        <v>Lugs</v>
      </c>
      <c r="C69" s="303" t="str">
        <f>'Price Sheet'!F69</f>
        <v>Small</v>
      </c>
      <c r="D69" s="190" t="str">
        <f>'Price Sheet'!E69</f>
        <v>KC32001</v>
      </c>
      <c r="E69" s="292">
        <f>SUM('Price Sheet'!I69:Q69)+'Price Sheet'!T69</f>
        <v>0</v>
      </c>
      <c r="F69" s="211">
        <v>5</v>
      </c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98"/>
      <c r="R69" s="200"/>
      <c r="S69" s="199"/>
      <c r="T69" s="199"/>
      <c r="U69" s="199"/>
      <c r="V69" s="199"/>
      <c r="W69" s="191">
        <f t="shared" si="0"/>
        <v>1.7000000000000002</v>
      </c>
      <c r="X69" s="217">
        <f t="shared" si="1"/>
        <v>0</v>
      </c>
    </row>
    <row r="70" spans="2:24">
      <c r="B70" s="303" t="str">
        <f>'Price Sheet'!C70</f>
        <v>Lugs</v>
      </c>
      <c r="C70" s="303" t="str">
        <f>'Price Sheet'!F70</f>
        <v>Med</v>
      </c>
      <c r="D70" s="190" t="str">
        <f>'Price Sheet'!E70</f>
        <v>kC32002</v>
      </c>
      <c r="E70" s="292">
        <f>SUM('Price Sheet'!I70:Q70)+'Price Sheet'!T70</f>
        <v>0</v>
      </c>
      <c r="F70" s="211">
        <v>4</v>
      </c>
      <c r="G70" s="189">
        <v>1</v>
      </c>
      <c r="H70" s="189"/>
      <c r="I70" s="189"/>
      <c r="J70" s="189"/>
      <c r="K70" s="189"/>
      <c r="L70" s="189"/>
      <c r="M70" s="189"/>
      <c r="N70" s="189"/>
      <c r="O70" s="189"/>
      <c r="P70" s="189"/>
      <c r="Q70" s="198"/>
      <c r="R70" s="200"/>
      <c r="S70" s="199"/>
      <c r="T70" s="199"/>
      <c r="U70" s="199"/>
      <c r="V70" s="199"/>
      <c r="W70" s="191">
        <f t="shared" si="0"/>
        <v>1.83</v>
      </c>
      <c r="X70" s="217">
        <f t="shared" si="1"/>
        <v>0</v>
      </c>
    </row>
    <row r="71" spans="2:24">
      <c r="B71" s="303" t="str">
        <f>'Price Sheet'!C71</f>
        <v>Lugs</v>
      </c>
      <c r="C71" s="303" t="str">
        <f>'Price Sheet'!F71</f>
        <v>Large</v>
      </c>
      <c r="D71" s="190" t="str">
        <f>'Price Sheet'!E71</f>
        <v>KC32003</v>
      </c>
      <c r="E71" s="292">
        <f>SUM('Price Sheet'!I71:Q71)+'Price Sheet'!T71</f>
        <v>0</v>
      </c>
      <c r="F71" s="211">
        <v>1</v>
      </c>
      <c r="G71" s="189">
        <v>3</v>
      </c>
      <c r="H71" s="189">
        <v>1</v>
      </c>
      <c r="I71" s="189"/>
      <c r="J71" s="189"/>
      <c r="K71" s="189"/>
      <c r="L71" s="189"/>
      <c r="M71" s="189"/>
      <c r="N71" s="189"/>
      <c r="O71" s="189"/>
      <c r="P71" s="189"/>
      <c r="Q71" s="198"/>
      <c r="R71" s="200"/>
      <c r="S71" s="199"/>
      <c r="T71" s="199"/>
      <c r="U71" s="199"/>
      <c r="V71" s="199"/>
      <c r="W71" s="191">
        <f t="shared" si="0"/>
        <v>2.23</v>
      </c>
      <c r="X71" s="217">
        <f t="shared" si="1"/>
        <v>0</v>
      </c>
    </row>
    <row r="72" spans="2:24">
      <c r="B72" s="303" t="str">
        <f>'Price Sheet'!C72</f>
        <v>Lugs</v>
      </c>
      <c r="C72" s="303" t="str">
        <f>'Price Sheet'!F72</f>
        <v>X-Large</v>
      </c>
      <c r="D72" s="190" t="str">
        <f>'Price Sheet'!E72</f>
        <v>KC32004</v>
      </c>
      <c r="E72" s="292">
        <f>SUM('Price Sheet'!I72:Q72)+'Price Sheet'!T72</f>
        <v>0</v>
      </c>
      <c r="F72" s="211"/>
      <c r="G72" s="189">
        <v>3</v>
      </c>
      <c r="H72" s="189">
        <v>2</v>
      </c>
      <c r="I72" s="189"/>
      <c r="J72" s="189"/>
      <c r="K72" s="189"/>
      <c r="L72" s="189"/>
      <c r="M72" s="189"/>
      <c r="N72" s="189"/>
      <c r="O72" s="189"/>
      <c r="P72" s="189"/>
      <c r="Q72" s="198"/>
      <c r="R72" s="200"/>
      <c r="S72" s="199"/>
      <c r="T72" s="199"/>
      <c r="U72" s="199"/>
      <c r="V72" s="199"/>
      <c r="W72" s="191">
        <f t="shared" si="0"/>
        <v>2.37</v>
      </c>
      <c r="X72" s="217">
        <f t="shared" si="1"/>
        <v>0</v>
      </c>
    </row>
    <row r="73" spans="2:24">
      <c r="B73" s="303" t="str">
        <f>'Price Sheet'!C73</f>
        <v>Lugs</v>
      </c>
      <c r="C73" s="303" t="str">
        <f>'Price Sheet'!F73</f>
        <v>Princess</v>
      </c>
      <c r="D73" s="190" t="str">
        <f>'Price Sheet'!E73</f>
        <v>KC32005</v>
      </c>
      <c r="E73" s="292">
        <f>SUM('Price Sheet'!I73:Q73)+'Price Sheet'!T73</f>
        <v>0</v>
      </c>
      <c r="F73" s="211"/>
      <c r="G73" s="189"/>
      <c r="H73" s="189"/>
      <c r="I73" s="189">
        <v>1</v>
      </c>
      <c r="J73" s="189"/>
      <c r="K73" s="189"/>
      <c r="L73" s="189"/>
      <c r="M73" s="189"/>
      <c r="N73" s="189"/>
      <c r="O73" s="189"/>
      <c r="P73" s="189"/>
      <c r="Q73" s="198"/>
      <c r="R73" s="200"/>
      <c r="S73" s="199"/>
      <c r="T73" s="199"/>
      <c r="U73" s="199"/>
      <c r="V73" s="199"/>
      <c r="W73" s="191">
        <f t="shared" si="0"/>
        <v>0.57999999999999996</v>
      </c>
      <c r="X73" s="217">
        <f t="shared" si="1"/>
        <v>0</v>
      </c>
    </row>
    <row r="74" spans="2:24">
      <c r="B74" s="302" t="str">
        <f>'Price Sheet'!C74</f>
        <v>Lugs</v>
      </c>
      <c r="C74" s="302" t="str">
        <f>'Price Sheet'!F74</f>
        <v>Prince</v>
      </c>
      <c r="D74" s="190" t="str">
        <f>'Price Sheet'!E74</f>
        <v>KC32006</v>
      </c>
      <c r="E74" s="292">
        <f>SUM('Price Sheet'!I74:Q74)+'Price Sheet'!T74</f>
        <v>0</v>
      </c>
      <c r="F74" s="211"/>
      <c r="G74" s="189"/>
      <c r="H74" s="189">
        <v>1</v>
      </c>
      <c r="I74" s="189"/>
      <c r="J74" s="189"/>
      <c r="K74" s="189"/>
      <c r="L74" s="189"/>
      <c r="M74" s="189"/>
      <c r="N74" s="189"/>
      <c r="O74" s="189"/>
      <c r="P74" s="189"/>
      <c r="Q74" s="198"/>
      <c r="R74" s="200"/>
      <c r="S74" s="199"/>
      <c r="T74" s="199"/>
      <c r="U74" s="199"/>
      <c r="V74" s="199"/>
      <c r="W74" s="191">
        <f t="shared" si="0"/>
        <v>0.48</v>
      </c>
      <c r="X74" s="217">
        <f t="shared" si="1"/>
        <v>0</v>
      </c>
    </row>
    <row r="75" spans="2:24">
      <c r="B75" s="302" t="str">
        <f>'Price Sheet'!C75</f>
        <v>Lugs</v>
      </c>
      <c r="C75" s="302" t="str">
        <f>'Price Sheet'!F75</f>
        <v>Queen</v>
      </c>
      <c r="D75" s="190" t="str">
        <f>'Price Sheet'!E75</f>
        <v>KC32007</v>
      </c>
      <c r="E75" s="292">
        <f>SUM('Price Sheet'!I75:Q75)+'Price Sheet'!T75</f>
        <v>0</v>
      </c>
      <c r="F75" s="211"/>
      <c r="G75" s="189"/>
      <c r="H75" s="189"/>
      <c r="I75" s="189"/>
      <c r="J75" s="189"/>
      <c r="K75" s="189"/>
      <c r="L75" s="189"/>
      <c r="M75" s="189">
        <v>1</v>
      </c>
      <c r="N75" s="189"/>
      <c r="O75" s="189"/>
      <c r="P75" s="189"/>
      <c r="Q75" s="198"/>
      <c r="R75" s="200"/>
      <c r="S75" s="199"/>
      <c r="T75" s="199"/>
      <c r="U75" s="199"/>
      <c r="V75" s="199"/>
      <c r="W75" s="191">
        <f t="shared" si="0"/>
        <v>0.99</v>
      </c>
      <c r="X75" s="217">
        <f t="shared" si="1"/>
        <v>0</v>
      </c>
    </row>
    <row r="76" spans="2:24" ht="15.75" thickBot="1">
      <c r="B76" s="301" t="str">
        <f>'Price Sheet'!C76</f>
        <v>Lugs</v>
      </c>
      <c r="C76" s="301" t="str">
        <f>'Price Sheet'!F76</f>
        <v>King</v>
      </c>
      <c r="D76" s="205" t="str">
        <f>'Price Sheet'!E76</f>
        <v>KC32008</v>
      </c>
      <c r="E76" s="295">
        <f>SUM('Price Sheet'!I76:Q76)+'Price Sheet'!T76</f>
        <v>0</v>
      </c>
      <c r="F76" s="212"/>
      <c r="G76" s="202"/>
      <c r="H76" s="202"/>
      <c r="I76" s="202"/>
      <c r="J76" s="214"/>
      <c r="K76" s="214"/>
      <c r="L76" s="214"/>
      <c r="M76" s="202"/>
      <c r="N76" s="202"/>
      <c r="O76" s="202"/>
      <c r="P76" s="202"/>
      <c r="Q76" s="202"/>
      <c r="R76" s="202"/>
      <c r="S76" s="202"/>
      <c r="T76" s="202"/>
      <c r="U76" s="202"/>
      <c r="V76" s="202"/>
      <c r="W76" s="194">
        <f t="shared" si="0"/>
        <v>0</v>
      </c>
      <c r="X76" s="267">
        <f t="shared" si="1"/>
        <v>0</v>
      </c>
    </row>
    <row r="77" spans="2:24">
      <c r="B77" s="303" t="str">
        <f>'Price Sheet'!C77</f>
        <v>All Lugs</v>
      </c>
      <c r="C77" s="303" t="str">
        <f>'Price Sheet'!F77</f>
        <v>All</v>
      </c>
      <c r="D77" s="190" t="str">
        <f>'Price Sheet'!E77</f>
        <v>KC32001,KC32002,KC32003,KC32004,KC32005,KC32006,KC32007,KC32008</v>
      </c>
      <c r="E77" s="292">
        <f>SUM('Price Sheet'!I77:Q77)+'Price Sheet'!T77</f>
        <v>0</v>
      </c>
      <c r="F77" s="211">
        <f>SUM(F69:F76)</f>
        <v>10</v>
      </c>
      <c r="G77" s="211">
        <f t="shared" ref="G77:V77" si="8">SUM(G69:G76)</f>
        <v>7</v>
      </c>
      <c r="H77" s="211">
        <f t="shared" si="8"/>
        <v>4</v>
      </c>
      <c r="I77" s="211">
        <f t="shared" si="8"/>
        <v>1</v>
      </c>
      <c r="J77" s="211">
        <f t="shared" si="8"/>
        <v>0</v>
      </c>
      <c r="K77" s="211">
        <f t="shared" si="8"/>
        <v>0</v>
      </c>
      <c r="L77" s="211">
        <f t="shared" si="8"/>
        <v>0</v>
      </c>
      <c r="M77" s="211">
        <f t="shared" si="8"/>
        <v>1</v>
      </c>
      <c r="N77" s="211">
        <f t="shared" si="8"/>
        <v>0</v>
      </c>
      <c r="O77" s="211">
        <f t="shared" si="8"/>
        <v>0</v>
      </c>
      <c r="P77" s="211">
        <f t="shared" si="8"/>
        <v>0</v>
      </c>
      <c r="Q77" s="211">
        <f t="shared" si="8"/>
        <v>0</v>
      </c>
      <c r="R77" s="211">
        <f t="shared" si="8"/>
        <v>0</v>
      </c>
      <c r="S77" s="211">
        <f t="shared" si="8"/>
        <v>0</v>
      </c>
      <c r="T77" s="211">
        <f t="shared" si="8"/>
        <v>0</v>
      </c>
      <c r="U77" s="211"/>
      <c r="V77" s="211">
        <f t="shared" si="8"/>
        <v>0</v>
      </c>
      <c r="W77" s="191">
        <f t="shared" si="0"/>
        <v>10.18</v>
      </c>
      <c r="X77" s="217">
        <f t="shared" si="1"/>
        <v>0</v>
      </c>
    </row>
    <row r="78" spans="2:24">
      <c r="B78" s="303"/>
      <c r="C78" s="303"/>
      <c r="D78" s="190"/>
      <c r="E78" s="190"/>
      <c r="F78" s="211"/>
      <c r="G78" s="189"/>
      <c r="H78" s="189"/>
      <c r="I78" s="189"/>
      <c r="J78" s="189"/>
      <c r="K78" s="189"/>
      <c r="L78" s="189"/>
      <c r="M78" s="189"/>
      <c r="N78" s="189"/>
      <c r="O78" s="192"/>
      <c r="P78" s="189"/>
      <c r="Q78" s="189"/>
      <c r="R78" s="189"/>
      <c r="S78" s="189"/>
      <c r="T78" s="189"/>
      <c r="U78" s="189"/>
      <c r="V78" s="189"/>
      <c r="W78" s="191"/>
      <c r="X78" s="217"/>
    </row>
    <row r="79" spans="2:24">
      <c r="B79" s="303" t="str">
        <f>'Price Sheet'!C79</f>
        <v>Jousting Jugs</v>
      </c>
      <c r="C79" s="303" t="str">
        <f>'Price Sheet'!F79</f>
        <v>XX - Small</v>
      </c>
      <c r="D79" s="190" t="str">
        <f>'Price Sheet'!E79</f>
        <v>KC40001</v>
      </c>
      <c r="E79" s="292">
        <f>SUM('Price Sheet'!I79:Q79)+'Price Sheet'!T79</f>
        <v>0</v>
      </c>
      <c r="F79" s="211">
        <v>10</v>
      </c>
      <c r="G79" s="189"/>
      <c r="H79" s="189"/>
      <c r="I79" s="189"/>
      <c r="J79" s="189"/>
      <c r="K79" s="189"/>
      <c r="L79" s="189"/>
      <c r="M79" s="189"/>
      <c r="N79" s="189"/>
      <c r="O79" s="189"/>
      <c r="P79" s="192"/>
      <c r="Q79" s="189"/>
      <c r="R79" s="189"/>
      <c r="S79" s="189"/>
      <c r="T79" s="189"/>
      <c r="U79" s="189"/>
      <c r="V79" s="189"/>
      <c r="W79" s="191">
        <f t="shared" si="0"/>
        <v>3.4000000000000004</v>
      </c>
      <c r="X79" s="217">
        <f t="shared" si="1"/>
        <v>0</v>
      </c>
    </row>
    <row r="80" spans="2:24">
      <c r="B80" s="303" t="str">
        <f>'Price Sheet'!C80</f>
        <v>Jousting Jugs</v>
      </c>
      <c r="C80" s="303" t="str">
        <f>'Price Sheet'!F80</f>
        <v>X - Small</v>
      </c>
      <c r="D80" s="190" t="str">
        <f>'Price Sheet'!E80</f>
        <v>KC40002</v>
      </c>
      <c r="E80" s="292">
        <f>SUM('Price Sheet'!I80:Q80)+'Price Sheet'!T80</f>
        <v>0</v>
      </c>
      <c r="F80" s="211"/>
      <c r="G80" s="189">
        <v>5</v>
      </c>
      <c r="H80" s="192"/>
      <c r="I80" s="192"/>
      <c r="J80" s="192"/>
      <c r="K80" s="192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91">
        <f t="shared" si="0"/>
        <v>2.3499999999999996</v>
      </c>
      <c r="X80" s="217">
        <f t="shared" si="1"/>
        <v>0</v>
      </c>
    </row>
    <row r="81" spans="2:24">
      <c r="B81" s="303" t="str">
        <f>'Price Sheet'!C81</f>
        <v>Jousting Jugs</v>
      </c>
      <c r="C81" s="303" t="str">
        <f>'Price Sheet'!F81</f>
        <v>Small</v>
      </c>
      <c r="D81" s="190" t="str">
        <f>'Price Sheet'!E81</f>
        <v>KC40003</v>
      </c>
      <c r="E81" s="292">
        <f>SUM('Price Sheet'!I81:Q81)+'Price Sheet'!T81</f>
        <v>0</v>
      </c>
      <c r="F81" s="211"/>
      <c r="G81" s="189">
        <v>5</v>
      </c>
      <c r="H81" s="189"/>
      <c r="I81" s="189"/>
      <c r="J81" s="189"/>
      <c r="K81" s="189"/>
      <c r="L81" s="192"/>
      <c r="M81" s="189"/>
      <c r="N81" s="192"/>
      <c r="O81" s="192"/>
      <c r="P81" s="189"/>
      <c r="Q81" s="189"/>
      <c r="R81" s="189"/>
      <c r="S81" s="189"/>
      <c r="T81" s="189"/>
      <c r="U81" s="189"/>
      <c r="V81" s="189"/>
      <c r="W81" s="191">
        <f t="shared" si="0"/>
        <v>2.3499999999999996</v>
      </c>
      <c r="X81" s="217">
        <f t="shared" si="1"/>
        <v>0</v>
      </c>
    </row>
    <row r="82" spans="2:24">
      <c r="B82" s="303" t="str">
        <f>'Price Sheet'!C82</f>
        <v>Jousting Jugs</v>
      </c>
      <c r="C82" s="303" t="str">
        <f>'Price Sheet'!F82</f>
        <v>Med</v>
      </c>
      <c r="D82" s="190" t="str">
        <f>'Price Sheet'!E82</f>
        <v>KC40004</v>
      </c>
      <c r="E82" s="292">
        <f>SUM('Price Sheet'!I82:Q82)+'Price Sheet'!T82</f>
        <v>0</v>
      </c>
      <c r="F82" s="211"/>
      <c r="G82" s="192"/>
      <c r="H82" s="189">
        <v>4</v>
      </c>
      <c r="I82" s="189">
        <v>1</v>
      </c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91">
        <f t="shared" si="0"/>
        <v>2.5</v>
      </c>
      <c r="X82" s="217">
        <f t="shared" si="1"/>
        <v>0</v>
      </c>
    </row>
    <row r="83" spans="2:24">
      <c r="B83" s="303" t="str">
        <f>'Price Sheet'!C83</f>
        <v>Jousting Jugs</v>
      </c>
      <c r="C83" s="303" t="str">
        <f>'Price Sheet'!F83</f>
        <v>Large</v>
      </c>
      <c r="D83" s="190" t="str">
        <f>'Price Sheet'!E83</f>
        <v>KC40005</v>
      </c>
      <c r="E83" s="292">
        <f>SUM('Price Sheet'!I83:Q83)+'Price Sheet'!T83</f>
        <v>0</v>
      </c>
      <c r="F83" s="211"/>
      <c r="G83" s="192"/>
      <c r="H83" s="189"/>
      <c r="I83" s="189">
        <v>2</v>
      </c>
      <c r="J83" s="189">
        <v>2</v>
      </c>
      <c r="K83" s="189">
        <v>1</v>
      </c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91">
        <f t="shared" si="0"/>
        <v>3.38</v>
      </c>
      <c r="X83" s="217">
        <f t="shared" si="1"/>
        <v>0</v>
      </c>
    </row>
    <row r="84" spans="2:24">
      <c r="B84" s="303" t="str">
        <f>'Price Sheet'!C84</f>
        <v>Jousting Jugs</v>
      </c>
      <c r="C84" s="303" t="str">
        <f>'Price Sheet'!F84</f>
        <v>X - Large</v>
      </c>
      <c r="D84" s="190" t="str">
        <f>'Price Sheet'!E84</f>
        <v>KC40006</v>
      </c>
      <c r="E84" s="292">
        <f>SUM('Price Sheet'!I84:Q84)+'Price Sheet'!T84</f>
        <v>0</v>
      </c>
      <c r="F84" s="211"/>
      <c r="G84" s="192"/>
      <c r="H84" s="192"/>
      <c r="I84" s="189"/>
      <c r="J84" s="189"/>
      <c r="K84" s="189">
        <v>2</v>
      </c>
      <c r="L84" s="189">
        <v>2</v>
      </c>
      <c r="M84" s="189"/>
      <c r="N84" s="189">
        <v>1</v>
      </c>
      <c r="O84" s="189"/>
      <c r="P84" s="189"/>
      <c r="Q84" s="189"/>
      <c r="R84" s="189"/>
      <c r="S84" s="189"/>
      <c r="T84" s="189"/>
      <c r="U84" s="189"/>
      <c r="V84" s="189"/>
      <c r="W84" s="191">
        <f t="shared" si="0"/>
        <v>4.6899999999999995</v>
      </c>
      <c r="X84" s="217">
        <f t="shared" si="1"/>
        <v>0</v>
      </c>
    </row>
    <row r="85" spans="2:24">
      <c r="B85" s="303" t="str">
        <f>'Price Sheet'!C85</f>
        <v>Jousting Jugs</v>
      </c>
      <c r="C85" s="303" t="str">
        <f>'Price Sheet'!F85</f>
        <v>Princess</v>
      </c>
      <c r="D85" s="190" t="str">
        <f>'Price Sheet'!E85</f>
        <v>KC40007</v>
      </c>
      <c r="E85" s="292">
        <f>SUM('Price Sheet'!I85:Q85)+'Price Sheet'!T85</f>
        <v>0</v>
      </c>
      <c r="F85" s="211"/>
      <c r="G85" s="189"/>
      <c r="H85" s="189"/>
      <c r="I85" s="192"/>
      <c r="J85" s="189"/>
      <c r="K85" s="192"/>
      <c r="L85" s="189"/>
      <c r="M85" s="189">
        <v>1</v>
      </c>
      <c r="N85" s="189"/>
      <c r="O85" s="189"/>
      <c r="P85" s="189"/>
      <c r="Q85" s="189"/>
      <c r="R85" s="189"/>
      <c r="S85" s="189"/>
      <c r="T85" s="189"/>
      <c r="U85" s="189"/>
      <c r="V85" s="189"/>
      <c r="W85" s="191">
        <f t="shared" si="0"/>
        <v>0.99</v>
      </c>
      <c r="X85" s="217">
        <f t="shared" si="1"/>
        <v>0</v>
      </c>
    </row>
    <row r="86" spans="2:24">
      <c r="B86" s="303" t="str">
        <f>'Price Sheet'!C86</f>
        <v>Jousting Jugs</v>
      </c>
      <c r="C86" s="303" t="str">
        <f>'Price Sheet'!F86</f>
        <v>Prince</v>
      </c>
      <c r="D86" s="190" t="str">
        <f>'Price Sheet'!E86</f>
        <v>KC40008</v>
      </c>
      <c r="E86" s="292">
        <f>SUM('Price Sheet'!I86:Q86)+'Price Sheet'!T86</f>
        <v>0</v>
      </c>
      <c r="F86" s="211"/>
      <c r="G86" s="192"/>
      <c r="H86" s="189"/>
      <c r="I86" s="189"/>
      <c r="J86" s="189"/>
      <c r="K86" s="189"/>
      <c r="L86" s="189"/>
      <c r="M86" s="189"/>
      <c r="N86" s="189">
        <v>1</v>
      </c>
      <c r="O86" s="189"/>
      <c r="P86" s="189"/>
      <c r="Q86" s="189"/>
      <c r="R86" s="189"/>
      <c r="S86" s="189"/>
      <c r="T86" s="189"/>
      <c r="U86" s="189"/>
      <c r="V86" s="189"/>
      <c r="W86" s="191">
        <f t="shared" si="0"/>
        <v>1.1499999999999999</v>
      </c>
      <c r="X86" s="217">
        <f t="shared" si="1"/>
        <v>0</v>
      </c>
    </row>
    <row r="87" spans="2:24">
      <c r="B87" s="303" t="str">
        <f>'Price Sheet'!C87</f>
        <v>Jousting Jugs</v>
      </c>
      <c r="C87" s="303" t="str">
        <f>'Price Sheet'!F87</f>
        <v>Queen</v>
      </c>
      <c r="D87" s="190" t="str">
        <f>'Price Sheet'!E87</f>
        <v>KC40009</v>
      </c>
      <c r="E87" s="292">
        <f>SUM('Price Sheet'!I87:Q87)+'Price Sheet'!T87</f>
        <v>0</v>
      </c>
      <c r="F87" s="211"/>
      <c r="G87" s="192"/>
      <c r="H87" s="189"/>
      <c r="I87" s="189"/>
      <c r="J87" s="189"/>
      <c r="K87" s="189"/>
      <c r="L87" s="189"/>
      <c r="M87" s="189"/>
      <c r="N87" s="189"/>
      <c r="O87" s="189"/>
      <c r="P87" s="189"/>
      <c r="Q87" s="189">
        <v>1</v>
      </c>
      <c r="R87" s="189"/>
      <c r="S87" s="189"/>
      <c r="T87" s="189"/>
      <c r="U87" s="189"/>
      <c r="V87" s="189"/>
      <c r="W87" s="191">
        <f t="shared" si="0"/>
        <v>6.68</v>
      </c>
      <c r="X87" s="217">
        <f t="shared" si="1"/>
        <v>0</v>
      </c>
    </row>
    <row r="88" spans="2:24">
      <c r="B88" s="302" t="str">
        <f>'Price Sheet'!C88</f>
        <v>Jousting Jugs</v>
      </c>
      <c r="C88" s="302" t="str">
        <f>'Price Sheet'!F88</f>
        <v>King</v>
      </c>
      <c r="D88" s="190" t="str">
        <f>'Price Sheet'!E88</f>
        <v>KC40010</v>
      </c>
      <c r="E88" s="292">
        <f>SUM('Price Sheet'!I88:Q88)+'Price Sheet'!T88</f>
        <v>0</v>
      </c>
      <c r="F88" s="211"/>
      <c r="G88" s="189"/>
      <c r="H88" s="189"/>
      <c r="I88" s="189"/>
      <c r="J88" s="189"/>
      <c r="K88" s="189"/>
      <c r="L88" s="192"/>
      <c r="M88" s="192"/>
      <c r="N88" s="189"/>
      <c r="O88" s="189"/>
      <c r="P88" s="189"/>
      <c r="Q88" s="189"/>
      <c r="R88" s="189">
        <v>1</v>
      </c>
      <c r="S88" s="189"/>
      <c r="T88" s="189"/>
      <c r="U88" s="189"/>
      <c r="V88" s="189"/>
      <c r="W88" s="191">
        <f t="shared" si="0"/>
        <v>7.26</v>
      </c>
      <c r="X88" s="217">
        <f t="shared" si="1"/>
        <v>0</v>
      </c>
    </row>
    <row r="89" spans="2:24" ht="15.75" thickBot="1">
      <c r="B89" s="301" t="str">
        <f>'Price Sheet'!C89</f>
        <v>Jousting Jugs</v>
      </c>
      <c r="C89" s="301" t="str">
        <f>'Price Sheet'!F89</f>
        <v>Emporer</v>
      </c>
      <c r="D89" s="205" t="str">
        <f>'Price Sheet'!E89</f>
        <v>KC40011</v>
      </c>
      <c r="E89" s="295">
        <f>SUM('Price Sheet'!I89:Q89)+'Price Sheet'!T89</f>
        <v>0</v>
      </c>
      <c r="F89" s="212"/>
      <c r="G89" s="202"/>
      <c r="H89" s="202"/>
      <c r="I89" s="202"/>
      <c r="J89" s="202"/>
      <c r="K89" s="202"/>
      <c r="L89" s="214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194">
        <f t="shared" ref="W89:W152" si="9">(F89*$F$21)+(G89*$G$21)+(H89*$H$21)+(I89*$I$21)+(J89*$J$21)+(K89*$K$21)+(L89*$L$21)+(M89*$M$21)+(N89*$N$21)+(O89*$O$21)+(P89*$P$21)+(Q89*$Q$21)+(R89*$R$21)+(S89*$S$21)+(T89*$T$21)+(U89*$U$21)+(V89*$V$21)</f>
        <v>0</v>
      </c>
      <c r="X89" s="267">
        <f t="shared" ref="X89:X152" si="10">W89*E89</f>
        <v>0</v>
      </c>
    </row>
    <row r="90" spans="2:24">
      <c r="B90" s="303" t="str">
        <f>'Price Sheet'!C90</f>
        <v>All Jousting Jugs</v>
      </c>
      <c r="C90" s="303" t="str">
        <f>'Price Sheet'!F90</f>
        <v>All</v>
      </c>
      <c r="D90" s="190" t="str">
        <f>'Price Sheet'!E90</f>
        <v>KC40001,KC40002,KC40003,KC40004,KC40005,KC40006,KC40007,KC40008,KC40009,KC40010,KC40011</v>
      </c>
      <c r="E90" s="292">
        <f>SUM('Price Sheet'!I90:Q90)+'Price Sheet'!T90</f>
        <v>0</v>
      </c>
      <c r="F90" s="211">
        <f>SUM(F79:F89)</f>
        <v>10</v>
      </c>
      <c r="G90" s="211">
        <f t="shared" ref="G90:V90" si="11">SUM(G79:G89)</f>
        <v>10</v>
      </c>
      <c r="H90" s="211">
        <f t="shared" si="11"/>
        <v>4</v>
      </c>
      <c r="I90" s="211">
        <f t="shared" si="11"/>
        <v>3</v>
      </c>
      <c r="J90" s="211">
        <f t="shared" si="11"/>
        <v>2</v>
      </c>
      <c r="K90" s="211">
        <f t="shared" si="11"/>
        <v>3</v>
      </c>
      <c r="L90" s="211">
        <f t="shared" si="11"/>
        <v>2</v>
      </c>
      <c r="M90" s="211">
        <f t="shared" si="11"/>
        <v>1</v>
      </c>
      <c r="N90" s="211">
        <f t="shared" si="11"/>
        <v>2</v>
      </c>
      <c r="O90" s="211">
        <f t="shared" si="11"/>
        <v>0</v>
      </c>
      <c r="P90" s="211">
        <f t="shared" si="11"/>
        <v>0</v>
      </c>
      <c r="Q90" s="211">
        <f t="shared" si="11"/>
        <v>1</v>
      </c>
      <c r="R90" s="211">
        <f t="shared" si="11"/>
        <v>1</v>
      </c>
      <c r="S90" s="211">
        <f t="shared" si="11"/>
        <v>0</v>
      </c>
      <c r="T90" s="211">
        <f t="shared" si="11"/>
        <v>0</v>
      </c>
      <c r="U90" s="211">
        <f t="shared" si="11"/>
        <v>0</v>
      </c>
      <c r="V90" s="211">
        <f t="shared" si="11"/>
        <v>0</v>
      </c>
      <c r="W90" s="191">
        <f t="shared" si="9"/>
        <v>34.75</v>
      </c>
      <c r="X90" s="217">
        <f t="shared" si="10"/>
        <v>0</v>
      </c>
    </row>
    <row r="91" spans="2:24">
      <c r="B91" s="303"/>
      <c r="C91" s="303"/>
      <c r="D91" s="190"/>
      <c r="E91" s="190"/>
      <c r="F91" s="211"/>
      <c r="G91" s="189"/>
      <c r="H91" s="189"/>
      <c r="I91" s="189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92"/>
      <c r="U91" s="192"/>
      <c r="V91" s="189"/>
      <c r="W91" s="191"/>
      <c r="X91" s="217"/>
    </row>
    <row r="92" spans="2:24">
      <c r="B92" s="303" t="str">
        <f>'Price Sheet'!C94</f>
        <v>Butcher Blocks</v>
      </c>
      <c r="C92" s="303" t="str">
        <f>'Price Sheet'!F94</f>
        <v>Small</v>
      </c>
      <c r="D92" s="190" t="str">
        <f>'Price Sheet'!E94</f>
        <v>KC13001</v>
      </c>
      <c r="E92" s="292">
        <f>SUM('Price Sheet'!I94:Q94)+'Price Sheet'!T94</f>
        <v>0</v>
      </c>
      <c r="F92" s="211">
        <v>5</v>
      </c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98"/>
      <c r="S92" s="200"/>
      <c r="T92" s="199"/>
      <c r="U92" s="199"/>
      <c r="V92" s="199"/>
      <c r="W92" s="191">
        <f t="shared" si="9"/>
        <v>1.7000000000000002</v>
      </c>
      <c r="X92" s="217">
        <f t="shared" si="10"/>
        <v>0</v>
      </c>
    </row>
    <row r="93" spans="2:24">
      <c r="B93" s="302" t="str">
        <f>'Price Sheet'!C95</f>
        <v>Butcher Blocks</v>
      </c>
      <c r="C93" s="302" t="str">
        <f>'Price Sheet'!F95</f>
        <v>Med</v>
      </c>
      <c r="D93" s="190" t="str">
        <f>'Price Sheet'!E95</f>
        <v>KC13002</v>
      </c>
      <c r="E93" s="292">
        <f>SUM('Price Sheet'!I95:Q95)+'Price Sheet'!T95</f>
        <v>0</v>
      </c>
      <c r="F93" s="211">
        <v>5</v>
      </c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98"/>
      <c r="S93" s="200"/>
      <c r="T93" s="199"/>
      <c r="U93" s="199"/>
      <c r="V93" s="199"/>
      <c r="W93" s="191">
        <f t="shared" si="9"/>
        <v>1.7000000000000002</v>
      </c>
      <c r="X93" s="217">
        <f t="shared" si="10"/>
        <v>0</v>
      </c>
    </row>
    <row r="94" spans="2:24">
      <c r="B94" s="302" t="str">
        <f>'Price Sheet'!C96</f>
        <v>Butcher Blocks</v>
      </c>
      <c r="C94" s="302" t="str">
        <f>'Price Sheet'!F96</f>
        <v>Large</v>
      </c>
      <c r="D94" s="190" t="str">
        <f>'Price Sheet'!E96</f>
        <v>KC13003</v>
      </c>
      <c r="E94" s="292">
        <f>SUM('Price Sheet'!I96:Q96)+'Price Sheet'!T96</f>
        <v>0</v>
      </c>
      <c r="F94" s="211">
        <v>3</v>
      </c>
      <c r="G94" s="189">
        <v>2</v>
      </c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98"/>
      <c r="S94" s="200"/>
      <c r="T94" s="199"/>
      <c r="U94" s="199"/>
      <c r="V94" s="199"/>
      <c r="W94" s="191">
        <f t="shared" si="9"/>
        <v>1.96</v>
      </c>
      <c r="X94" s="217">
        <f t="shared" si="10"/>
        <v>0</v>
      </c>
    </row>
    <row r="95" spans="2:24" ht="15.75" thickBot="1">
      <c r="B95" s="301" t="str">
        <f>'Price Sheet'!C97</f>
        <v>Butcher Blocks</v>
      </c>
      <c r="C95" s="301" t="str">
        <f>'Price Sheet'!F97</f>
        <v>X-Large</v>
      </c>
      <c r="D95" s="205" t="str">
        <f>'Price Sheet'!E97</f>
        <v>KC13004</v>
      </c>
      <c r="E95" s="295">
        <f>SUM('Price Sheet'!I97:Q97)+'Price Sheet'!T97</f>
        <v>0</v>
      </c>
      <c r="F95" s="212"/>
      <c r="G95" s="202"/>
      <c r="H95" s="202">
        <v>3</v>
      </c>
      <c r="I95" s="202"/>
      <c r="J95" s="202">
        <v>2</v>
      </c>
      <c r="K95" s="202"/>
      <c r="L95" s="202"/>
      <c r="M95" s="202"/>
      <c r="N95" s="202"/>
      <c r="O95" s="202"/>
      <c r="P95" s="202"/>
      <c r="Q95" s="202"/>
      <c r="R95" s="203"/>
      <c r="S95" s="206"/>
      <c r="T95" s="204"/>
      <c r="U95" s="204"/>
      <c r="V95" s="204"/>
      <c r="W95" s="194">
        <f t="shared" si="9"/>
        <v>2.88</v>
      </c>
      <c r="X95" s="267">
        <f t="shared" si="10"/>
        <v>0</v>
      </c>
    </row>
    <row r="96" spans="2:24">
      <c r="B96" s="303" t="str">
        <f>'Price Sheet'!C98</f>
        <v>All Butcher Blocks</v>
      </c>
      <c r="C96" s="303" t="str">
        <f>'Price Sheet'!F98</f>
        <v>All</v>
      </c>
      <c r="D96" s="190" t="str">
        <f>'Price Sheet'!E98</f>
        <v>KC13001,KC13002,KC13003,KC13004</v>
      </c>
      <c r="E96" s="292">
        <f>SUM('Price Sheet'!I98:Q98)+'Price Sheet'!T98</f>
        <v>0</v>
      </c>
      <c r="F96" s="211">
        <f>SUM(F92:F95)</f>
        <v>13</v>
      </c>
      <c r="G96" s="211">
        <f t="shared" ref="G96:V96" si="12">SUM(G92:G95)</f>
        <v>2</v>
      </c>
      <c r="H96" s="211">
        <f t="shared" si="12"/>
        <v>3</v>
      </c>
      <c r="I96" s="211">
        <f t="shared" si="12"/>
        <v>0</v>
      </c>
      <c r="J96" s="211">
        <f t="shared" si="12"/>
        <v>2</v>
      </c>
      <c r="K96" s="211">
        <f t="shared" si="12"/>
        <v>0</v>
      </c>
      <c r="L96" s="211">
        <f t="shared" si="12"/>
        <v>0</v>
      </c>
      <c r="M96" s="211">
        <f t="shared" si="12"/>
        <v>0</v>
      </c>
      <c r="N96" s="211">
        <f t="shared" si="12"/>
        <v>0</v>
      </c>
      <c r="O96" s="211">
        <f t="shared" si="12"/>
        <v>0</v>
      </c>
      <c r="P96" s="211">
        <f t="shared" si="12"/>
        <v>0</v>
      </c>
      <c r="Q96" s="211">
        <f t="shared" si="12"/>
        <v>0</v>
      </c>
      <c r="R96" s="211">
        <f t="shared" si="12"/>
        <v>0</v>
      </c>
      <c r="S96" s="211">
        <f t="shared" si="12"/>
        <v>0</v>
      </c>
      <c r="T96" s="211">
        <f t="shared" si="12"/>
        <v>0</v>
      </c>
      <c r="U96" s="211"/>
      <c r="V96" s="211">
        <f t="shared" si="12"/>
        <v>0</v>
      </c>
      <c r="W96" s="191">
        <f t="shared" si="9"/>
        <v>8.2399999999999984</v>
      </c>
      <c r="X96" s="217">
        <f t="shared" si="10"/>
        <v>0</v>
      </c>
    </row>
    <row r="97" spans="2:24">
      <c r="B97" s="303"/>
      <c r="C97" s="303"/>
      <c r="D97" s="190"/>
      <c r="E97" s="190"/>
      <c r="F97" s="211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189"/>
      <c r="V97" s="192"/>
      <c r="W97" s="191"/>
      <c r="X97" s="217"/>
    </row>
    <row r="98" spans="2:24">
      <c r="B98" s="303" t="str">
        <f>'Price Sheet'!C100</f>
        <v>Love Handles</v>
      </c>
      <c r="C98" s="303" t="str">
        <f>'Price Sheet'!F100</f>
        <v>Small</v>
      </c>
      <c r="D98" s="190" t="str">
        <f>'Price Sheet'!E100</f>
        <v>KC25001</v>
      </c>
      <c r="E98" s="292">
        <f>SUM('Price Sheet'!I100:Q100)+'Price Sheet'!T100</f>
        <v>0</v>
      </c>
      <c r="F98" s="211"/>
      <c r="G98" s="189">
        <v>3</v>
      </c>
      <c r="H98" s="189">
        <v>2</v>
      </c>
      <c r="I98" s="189"/>
      <c r="J98" s="189"/>
      <c r="K98" s="189"/>
      <c r="L98" s="189"/>
      <c r="M98" s="189"/>
      <c r="N98" s="189"/>
      <c r="O98" s="189"/>
      <c r="P98" s="189"/>
      <c r="Q98" s="189"/>
      <c r="R98" s="198"/>
      <c r="S98" s="201"/>
      <c r="T98" s="199"/>
      <c r="U98" s="199"/>
      <c r="V98" s="199"/>
      <c r="W98" s="191">
        <f t="shared" si="9"/>
        <v>2.37</v>
      </c>
      <c r="X98" s="217">
        <f t="shared" si="10"/>
        <v>0</v>
      </c>
    </row>
    <row r="99" spans="2:24">
      <c r="B99" s="303" t="str">
        <f>'Price Sheet'!C101</f>
        <v>Love Handles</v>
      </c>
      <c r="C99" s="303" t="str">
        <f>'Price Sheet'!F101</f>
        <v>Med</v>
      </c>
      <c r="D99" s="190" t="str">
        <f>'Price Sheet'!E101</f>
        <v>KC25002</v>
      </c>
      <c r="E99" s="292">
        <f>SUM('Price Sheet'!I101:Q101)+'Price Sheet'!T101</f>
        <v>0</v>
      </c>
      <c r="F99" s="211"/>
      <c r="G99" s="189"/>
      <c r="H99" s="189">
        <v>1</v>
      </c>
      <c r="I99" s="189">
        <v>1</v>
      </c>
      <c r="J99" s="189">
        <v>3</v>
      </c>
      <c r="K99" s="189"/>
      <c r="L99" s="189"/>
      <c r="M99" s="189"/>
      <c r="N99" s="189"/>
      <c r="O99" s="189"/>
      <c r="P99" s="189"/>
      <c r="Q99" s="189"/>
      <c r="R99" s="198"/>
      <c r="S99" s="201"/>
      <c r="T99" s="199"/>
      <c r="U99" s="199"/>
      <c r="V99" s="199"/>
      <c r="W99" s="191">
        <f t="shared" si="9"/>
        <v>3.22</v>
      </c>
      <c r="X99" s="217">
        <f t="shared" si="10"/>
        <v>0</v>
      </c>
    </row>
    <row r="100" spans="2:24">
      <c r="B100" s="303" t="str">
        <f>'Price Sheet'!C102</f>
        <v>Love Handles</v>
      </c>
      <c r="C100" s="303" t="str">
        <f>'Price Sheet'!F102</f>
        <v>Large</v>
      </c>
      <c r="D100" s="190" t="str">
        <f>'Price Sheet'!E102</f>
        <v>KC25003</v>
      </c>
      <c r="E100" s="292">
        <f>SUM('Price Sheet'!I102:Q102)+'Price Sheet'!T102</f>
        <v>0</v>
      </c>
      <c r="F100" s="211"/>
      <c r="G100" s="189"/>
      <c r="H100" s="189"/>
      <c r="I100" s="189"/>
      <c r="J100" s="189"/>
      <c r="K100" s="189">
        <v>2</v>
      </c>
      <c r="L100" s="189"/>
      <c r="M100" s="189">
        <v>3</v>
      </c>
      <c r="N100" s="189"/>
      <c r="O100" s="189"/>
      <c r="P100" s="189"/>
      <c r="Q100" s="189"/>
      <c r="R100" s="198"/>
      <c r="S100" s="201"/>
      <c r="T100" s="199"/>
      <c r="U100" s="199"/>
      <c r="V100" s="199"/>
      <c r="W100" s="191">
        <f t="shared" si="9"/>
        <v>4.5299999999999994</v>
      </c>
      <c r="X100" s="217">
        <f t="shared" si="10"/>
        <v>0</v>
      </c>
    </row>
    <row r="101" spans="2:24">
      <c r="B101" s="303" t="str">
        <f>'Price Sheet'!C103</f>
        <v>Love Handles</v>
      </c>
      <c r="C101" s="303" t="str">
        <f>'Price Sheet'!F103</f>
        <v>X-Large</v>
      </c>
      <c r="D101" s="190" t="str">
        <f>'Price Sheet'!E103</f>
        <v>KC25004</v>
      </c>
      <c r="E101" s="292">
        <f>SUM('Price Sheet'!I103:Q103)+'Price Sheet'!T103</f>
        <v>0</v>
      </c>
      <c r="F101" s="211"/>
      <c r="G101" s="189"/>
      <c r="H101" s="189"/>
      <c r="I101" s="189"/>
      <c r="J101" s="189"/>
      <c r="K101" s="189">
        <v>2</v>
      </c>
      <c r="L101" s="189">
        <v>2</v>
      </c>
      <c r="M101" s="189"/>
      <c r="N101" s="189">
        <v>1</v>
      </c>
      <c r="O101" s="189"/>
      <c r="P101" s="189"/>
      <c r="Q101" s="189"/>
      <c r="R101" s="198"/>
      <c r="S101" s="200"/>
      <c r="T101" s="199"/>
      <c r="U101" s="199"/>
      <c r="V101" s="199"/>
      <c r="W101" s="191">
        <f t="shared" si="9"/>
        <v>4.6899999999999995</v>
      </c>
      <c r="X101" s="217">
        <f t="shared" si="10"/>
        <v>0</v>
      </c>
    </row>
    <row r="102" spans="2:24">
      <c r="B102" s="303" t="str">
        <f>'Price Sheet'!C104</f>
        <v>Love Handles</v>
      </c>
      <c r="C102" s="303" t="str">
        <f>'Price Sheet'!F104</f>
        <v>Prince</v>
      </c>
      <c r="D102" s="190" t="str">
        <f>'Price Sheet'!E104</f>
        <v>KC25005</v>
      </c>
      <c r="E102" s="292">
        <f>SUM('Price Sheet'!I104:Q104)+'Price Sheet'!T104</f>
        <v>0</v>
      </c>
      <c r="F102" s="211"/>
      <c r="G102" s="189"/>
      <c r="H102" s="189"/>
      <c r="I102" s="189"/>
      <c r="J102" s="189"/>
      <c r="K102" s="189"/>
      <c r="L102" s="189"/>
      <c r="M102" s="189"/>
      <c r="N102" s="189"/>
      <c r="O102" s="189">
        <v>1</v>
      </c>
      <c r="P102" s="189"/>
      <c r="Q102" s="189"/>
      <c r="R102" s="198"/>
      <c r="S102" s="200"/>
      <c r="T102" s="199"/>
      <c r="U102" s="199"/>
      <c r="V102" s="199"/>
      <c r="W102" s="191">
        <f t="shared" si="9"/>
        <v>4</v>
      </c>
      <c r="X102" s="217">
        <f t="shared" si="10"/>
        <v>0</v>
      </c>
    </row>
    <row r="103" spans="2:24">
      <c r="B103" s="303" t="str">
        <f>'Price Sheet'!C105</f>
        <v>Love Handles</v>
      </c>
      <c r="C103" s="303" t="str">
        <f>'Price Sheet'!F105</f>
        <v>Queen</v>
      </c>
      <c r="D103" s="190" t="str">
        <f>'Price Sheet'!E105</f>
        <v>KC25006</v>
      </c>
      <c r="E103" s="292">
        <f>SUM('Price Sheet'!I105:Q105)+'Price Sheet'!T105</f>
        <v>0</v>
      </c>
      <c r="F103" s="211"/>
      <c r="G103" s="189"/>
      <c r="H103" s="189"/>
      <c r="I103" s="189"/>
      <c r="J103" s="189"/>
      <c r="K103" s="189"/>
      <c r="L103" s="189"/>
      <c r="M103" s="189"/>
      <c r="N103" s="189"/>
      <c r="O103" s="189"/>
      <c r="P103" s="189">
        <v>1</v>
      </c>
      <c r="Q103" s="189"/>
      <c r="R103" s="198"/>
      <c r="S103" s="197"/>
      <c r="T103" s="199"/>
      <c r="U103" s="199"/>
      <c r="V103" s="199"/>
      <c r="W103" s="191">
        <f t="shared" si="9"/>
        <v>3.08</v>
      </c>
      <c r="X103" s="217">
        <f t="shared" si="10"/>
        <v>0</v>
      </c>
    </row>
    <row r="104" spans="2:24" ht="15.75" thickBot="1">
      <c r="B104" s="301" t="str">
        <f>'Price Sheet'!C106</f>
        <v>Love Handles</v>
      </c>
      <c r="C104" s="301" t="str">
        <f>'Price Sheet'!F106</f>
        <v>King</v>
      </c>
      <c r="D104" s="205" t="str">
        <f>'Price Sheet'!E106</f>
        <v>KC25007</v>
      </c>
      <c r="E104" s="295">
        <f>SUM('Price Sheet'!I106:Q106)+'Price Sheet'!T106</f>
        <v>0</v>
      </c>
      <c r="F104" s="212"/>
      <c r="G104" s="202"/>
      <c r="H104" s="202"/>
      <c r="I104" s="202"/>
      <c r="J104" s="202"/>
      <c r="K104" s="202"/>
      <c r="L104" s="202"/>
      <c r="M104" s="202"/>
      <c r="N104" s="202"/>
      <c r="O104" s="202">
        <v>1</v>
      </c>
      <c r="P104" s="202"/>
      <c r="Q104" s="202"/>
      <c r="R104" s="203"/>
      <c r="S104" s="215"/>
      <c r="T104" s="204"/>
      <c r="U104" s="204"/>
      <c r="V104" s="204"/>
      <c r="W104" s="194">
        <f t="shared" si="9"/>
        <v>4</v>
      </c>
      <c r="X104" s="267">
        <f t="shared" si="10"/>
        <v>0</v>
      </c>
    </row>
    <row r="105" spans="2:24">
      <c r="B105" s="303" t="str">
        <f>'Price Sheet'!C107</f>
        <v>All Love Handles</v>
      </c>
      <c r="C105" s="303" t="str">
        <f>'Price Sheet'!F107</f>
        <v>All</v>
      </c>
      <c r="D105" s="190" t="str">
        <f>'Price Sheet'!E107</f>
        <v>KC25001,KC25002,KC25003,KC25004,KC25005,KC25006,KC25007</v>
      </c>
      <c r="E105" s="292">
        <f>SUM('Price Sheet'!I107:Q107)+'Price Sheet'!T107</f>
        <v>0</v>
      </c>
      <c r="F105" s="211">
        <f>SUM(F98:F104)</f>
        <v>0</v>
      </c>
      <c r="G105" s="211">
        <f t="shared" ref="G105:V105" si="13">SUM(G98:G104)</f>
        <v>3</v>
      </c>
      <c r="H105" s="211">
        <f t="shared" si="13"/>
        <v>3</v>
      </c>
      <c r="I105" s="211">
        <f t="shared" si="13"/>
        <v>1</v>
      </c>
      <c r="J105" s="211">
        <f t="shared" si="13"/>
        <v>3</v>
      </c>
      <c r="K105" s="211">
        <f t="shared" si="13"/>
        <v>4</v>
      </c>
      <c r="L105" s="211">
        <f t="shared" si="13"/>
        <v>2</v>
      </c>
      <c r="M105" s="211">
        <f t="shared" si="13"/>
        <v>3</v>
      </c>
      <c r="N105" s="211">
        <f t="shared" si="13"/>
        <v>1</v>
      </c>
      <c r="O105" s="211">
        <f t="shared" si="13"/>
        <v>2</v>
      </c>
      <c r="P105" s="211">
        <f t="shared" si="13"/>
        <v>1</v>
      </c>
      <c r="Q105" s="211">
        <f t="shared" si="13"/>
        <v>0</v>
      </c>
      <c r="R105" s="211">
        <f t="shared" si="13"/>
        <v>0</v>
      </c>
      <c r="S105" s="211">
        <f t="shared" si="13"/>
        <v>0</v>
      </c>
      <c r="T105" s="211">
        <f t="shared" si="13"/>
        <v>0</v>
      </c>
      <c r="U105" s="211"/>
      <c r="V105" s="211">
        <f t="shared" si="13"/>
        <v>0</v>
      </c>
      <c r="W105" s="191">
        <f t="shared" si="9"/>
        <v>25.89</v>
      </c>
      <c r="X105" s="217">
        <f t="shared" si="10"/>
        <v>0</v>
      </c>
    </row>
    <row r="106" spans="2:24">
      <c r="B106" s="303"/>
      <c r="C106" s="303"/>
      <c r="D106" s="190"/>
      <c r="E106" s="190"/>
      <c r="F106" s="211"/>
      <c r="G106" s="189"/>
      <c r="H106" s="189"/>
      <c r="I106" s="192"/>
      <c r="J106" s="192"/>
      <c r="K106" s="192"/>
      <c r="L106" s="189"/>
      <c r="M106" s="189"/>
      <c r="N106" s="192"/>
      <c r="O106" s="189"/>
      <c r="P106" s="189"/>
      <c r="Q106" s="189"/>
      <c r="R106" s="189"/>
      <c r="S106" s="189"/>
      <c r="T106" s="189"/>
      <c r="U106" s="189"/>
      <c r="V106" s="189"/>
      <c r="W106" s="191"/>
      <c r="X106" s="217"/>
    </row>
    <row r="107" spans="2:24" ht="15.75" thickBot="1">
      <c r="B107" s="301" t="str">
        <f>'Price Sheet'!C109</f>
        <v>Softies</v>
      </c>
      <c r="C107" s="301" t="str">
        <f>'Price Sheet'!F109</f>
        <v>Med</v>
      </c>
      <c r="D107" s="205" t="str">
        <f>'Price Sheet'!E109</f>
        <v>KC27001</v>
      </c>
      <c r="E107" s="295">
        <f>SUM('Price Sheet'!I109:Q109)+'Price Sheet'!T109</f>
        <v>0</v>
      </c>
      <c r="F107" s="212"/>
      <c r="G107" s="202"/>
      <c r="H107" s="202"/>
      <c r="I107" s="202">
        <v>2</v>
      </c>
      <c r="J107" s="202">
        <v>2</v>
      </c>
      <c r="K107" s="202">
        <v>1</v>
      </c>
      <c r="L107" s="202"/>
      <c r="M107" s="202"/>
      <c r="N107" s="202"/>
      <c r="O107" s="202"/>
      <c r="P107" s="202"/>
      <c r="Q107" s="202"/>
      <c r="R107" s="203"/>
      <c r="S107" s="206"/>
      <c r="T107" s="204"/>
      <c r="U107" s="204"/>
      <c r="V107" s="204"/>
      <c r="W107" s="194">
        <f t="shared" si="9"/>
        <v>3.38</v>
      </c>
      <c r="X107" s="267">
        <f t="shared" si="10"/>
        <v>0</v>
      </c>
    </row>
    <row r="108" spans="2:24">
      <c r="B108" s="302"/>
      <c r="C108" s="302"/>
      <c r="D108" s="190"/>
      <c r="E108" s="190"/>
      <c r="F108" s="211"/>
      <c r="G108" s="189"/>
      <c r="H108" s="189"/>
      <c r="I108" s="189"/>
      <c r="J108" s="189"/>
      <c r="K108" s="189"/>
      <c r="L108" s="192"/>
      <c r="M108" s="189"/>
      <c r="N108" s="192"/>
      <c r="O108" s="192"/>
      <c r="P108" s="189"/>
      <c r="Q108" s="189"/>
      <c r="R108" s="192"/>
      <c r="S108" s="189"/>
      <c r="T108" s="189"/>
      <c r="U108" s="189"/>
      <c r="V108" s="189"/>
      <c r="W108" s="191"/>
      <c r="X108" s="217"/>
    </row>
    <row r="109" spans="2:24">
      <c r="B109" s="302" t="str">
        <f>'Price Sheet'!C111</f>
        <v>Finisters</v>
      </c>
      <c r="C109" s="302" t="str">
        <f>'Price Sheet'!F111</f>
        <v>Small</v>
      </c>
      <c r="D109" s="190" t="str">
        <f>'Price Sheet'!E111</f>
        <v>KC31001</v>
      </c>
      <c r="E109" s="292">
        <f>SUM('Price Sheet'!I111:Q111)+'Price Sheet'!T111</f>
        <v>0</v>
      </c>
      <c r="F109" s="211"/>
      <c r="G109" s="189">
        <v>1</v>
      </c>
      <c r="H109" s="189">
        <v>4</v>
      </c>
      <c r="I109" s="189"/>
      <c r="J109" s="189"/>
      <c r="K109" s="189"/>
      <c r="L109" s="189"/>
      <c r="M109" s="189"/>
      <c r="N109" s="189"/>
      <c r="O109" s="189"/>
      <c r="P109" s="189"/>
      <c r="Q109" s="189"/>
      <c r="R109" s="198"/>
      <c r="S109" s="200"/>
      <c r="T109" s="199"/>
      <c r="U109" s="199"/>
      <c r="V109" s="199"/>
      <c r="W109" s="191">
        <f t="shared" si="9"/>
        <v>2.3899999999999997</v>
      </c>
      <c r="X109" s="217">
        <f t="shared" si="10"/>
        <v>0</v>
      </c>
    </row>
    <row r="110" spans="2:24">
      <c r="B110" s="302" t="str">
        <f>'Price Sheet'!C112</f>
        <v>Finisters</v>
      </c>
      <c r="C110" s="302" t="str">
        <f>'Price Sheet'!F112</f>
        <v>Med</v>
      </c>
      <c r="D110" s="190" t="str">
        <f>'Price Sheet'!E112</f>
        <v>KC31002</v>
      </c>
      <c r="E110" s="292">
        <f>SUM('Price Sheet'!I112:Q112)+'Price Sheet'!T112</f>
        <v>0</v>
      </c>
      <c r="F110" s="211"/>
      <c r="G110" s="189"/>
      <c r="H110" s="189"/>
      <c r="I110" s="189">
        <v>5</v>
      </c>
      <c r="J110" s="189"/>
      <c r="K110" s="189"/>
      <c r="L110" s="189"/>
      <c r="M110" s="189"/>
      <c r="N110" s="189"/>
      <c r="O110" s="189"/>
      <c r="P110" s="189"/>
      <c r="Q110" s="189"/>
      <c r="R110" s="198"/>
      <c r="S110" s="200"/>
      <c r="T110" s="199"/>
      <c r="U110" s="199"/>
      <c r="V110" s="199"/>
      <c r="W110" s="191">
        <f t="shared" si="9"/>
        <v>2.9</v>
      </c>
      <c r="X110" s="217">
        <f t="shared" si="10"/>
        <v>0</v>
      </c>
    </row>
    <row r="111" spans="2:24">
      <c r="B111" s="302" t="str">
        <f>'Price Sheet'!C113</f>
        <v>Finisters</v>
      </c>
      <c r="C111" s="302" t="str">
        <f>'Price Sheet'!F113</f>
        <v>Large</v>
      </c>
      <c r="D111" s="190" t="str">
        <f>'Price Sheet'!E113</f>
        <v>KC31003</v>
      </c>
      <c r="E111" s="292">
        <f>SUM('Price Sheet'!I113:Q113)+'Price Sheet'!T113</f>
        <v>0</v>
      </c>
      <c r="F111" s="211"/>
      <c r="G111" s="189"/>
      <c r="H111" s="189"/>
      <c r="I111" s="189">
        <v>2</v>
      </c>
      <c r="J111" s="189"/>
      <c r="K111" s="189">
        <v>2</v>
      </c>
      <c r="L111" s="189">
        <v>1</v>
      </c>
      <c r="M111" s="189"/>
      <c r="N111" s="189"/>
      <c r="O111" s="189"/>
      <c r="P111" s="189"/>
      <c r="Q111" s="189"/>
      <c r="R111" s="198"/>
      <c r="S111" s="200"/>
      <c r="T111" s="199"/>
      <c r="U111" s="199"/>
      <c r="V111" s="199"/>
      <c r="W111" s="191">
        <f t="shared" si="9"/>
        <v>3.71</v>
      </c>
      <c r="X111" s="217">
        <f t="shared" si="10"/>
        <v>0</v>
      </c>
    </row>
    <row r="112" spans="2:24">
      <c r="B112" s="302" t="str">
        <f>'Price Sheet'!C114</f>
        <v>Finisters</v>
      </c>
      <c r="C112" s="302" t="str">
        <f>'Price Sheet'!F114</f>
        <v>X-Large</v>
      </c>
      <c r="D112" s="190" t="str">
        <f>'Price Sheet'!E114</f>
        <v>KC31004</v>
      </c>
      <c r="E112" s="292">
        <f>SUM('Price Sheet'!I114:Q114)+'Price Sheet'!T114</f>
        <v>0</v>
      </c>
      <c r="F112" s="211"/>
      <c r="G112" s="189"/>
      <c r="H112" s="189"/>
      <c r="I112" s="189"/>
      <c r="J112" s="189"/>
      <c r="K112" s="189"/>
      <c r="L112" s="189"/>
      <c r="M112" s="189">
        <v>2</v>
      </c>
      <c r="N112" s="189">
        <v>2</v>
      </c>
      <c r="O112" s="189">
        <v>1</v>
      </c>
      <c r="P112" s="189"/>
      <c r="Q112" s="189"/>
      <c r="R112" s="198"/>
      <c r="S112" s="200"/>
      <c r="T112" s="199"/>
      <c r="U112" s="199"/>
      <c r="V112" s="199"/>
      <c r="W112" s="191">
        <f t="shared" si="9"/>
        <v>8.2799999999999994</v>
      </c>
      <c r="X112" s="217">
        <f t="shared" si="10"/>
        <v>0</v>
      </c>
    </row>
    <row r="113" spans="2:24">
      <c r="B113" s="302" t="str">
        <f>'Price Sheet'!C115</f>
        <v>Finisters</v>
      </c>
      <c r="C113" s="302" t="str">
        <f>'Price Sheet'!F115</f>
        <v>Prince</v>
      </c>
      <c r="D113" s="190" t="str">
        <f>'Price Sheet'!E115</f>
        <v>KC31005</v>
      </c>
      <c r="E113" s="292">
        <f>SUM('Price Sheet'!I115:Q115)+'Price Sheet'!T115</f>
        <v>0</v>
      </c>
      <c r="F113" s="211"/>
      <c r="G113" s="189"/>
      <c r="H113" s="189"/>
      <c r="I113" s="189">
        <v>1</v>
      </c>
      <c r="J113" s="189"/>
      <c r="K113" s="189"/>
      <c r="L113" s="189"/>
      <c r="M113" s="189"/>
      <c r="N113" s="189"/>
      <c r="O113" s="189"/>
      <c r="P113" s="189"/>
      <c r="Q113" s="189"/>
      <c r="R113" s="198"/>
      <c r="S113" s="200"/>
      <c r="T113" s="199"/>
      <c r="U113" s="199"/>
      <c r="V113" s="199"/>
      <c r="W113" s="191">
        <f t="shared" si="9"/>
        <v>0.57999999999999996</v>
      </c>
      <c r="X113" s="217">
        <f t="shared" si="10"/>
        <v>0</v>
      </c>
    </row>
    <row r="114" spans="2:24">
      <c r="B114" s="302" t="str">
        <f>'Price Sheet'!C116</f>
        <v>Finisters</v>
      </c>
      <c r="C114" s="302" t="str">
        <f>'Price Sheet'!F116</f>
        <v>Queen</v>
      </c>
      <c r="D114" s="190" t="str">
        <f>'Price Sheet'!E116</f>
        <v>KC31006</v>
      </c>
      <c r="E114" s="292">
        <f>SUM('Price Sheet'!I116:Q116)+'Price Sheet'!T116</f>
        <v>0</v>
      </c>
      <c r="F114" s="211"/>
      <c r="G114" s="189"/>
      <c r="H114" s="189"/>
      <c r="I114" s="189"/>
      <c r="J114" s="189"/>
      <c r="K114" s="189"/>
      <c r="L114" s="189"/>
      <c r="M114" s="189"/>
      <c r="N114" s="189"/>
      <c r="O114" s="189"/>
      <c r="P114" s="189"/>
      <c r="Q114" s="189"/>
      <c r="R114" s="198">
        <v>1</v>
      </c>
      <c r="S114" s="200"/>
      <c r="T114" s="199"/>
      <c r="U114" s="199"/>
      <c r="V114" s="199"/>
      <c r="W114" s="191">
        <f t="shared" si="9"/>
        <v>7.26</v>
      </c>
      <c r="X114" s="217">
        <f t="shared" si="10"/>
        <v>0</v>
      </c>
    </row>
    <row r="115" spans="2:24" ht="15.75" thickBot="1">
      <c r="B115" s="301" t="str">
        <f>'Price Sheet'!C117</f>
        <v>Finisters</v>
      </c>
      <c r="C115" s="301" t="str">
        <f>'Price Sheet'!F117</f>
        <v>King</v>
      </c>
      <c r="D115" s="205" t="str">
        <f>'Price Sheet'!E117</f>
        <v>KC31007</v>
      </c>
      <c r="E115" s="295">
        <f>SUM('Price Sheet'!I117:Q117)+'Price Sheet'!T117</f>
        <v>0</v>
      </c>
      <c r="F115" s="21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>
        <v>1</v>
      </c>
      <c r="R115" s="203"/>
      <c r="S115" s="206"/>
      <c r="T115" s="204"/>
      <c r="U115" s="204"/>
      <c r="V115" s="204"/>
      <c r="W115" s="194">
        <f t="shared" si="9"/>
        <v>6.68</v>
      </c>
      <c r="X115" s="267">
        <f t="shared" si="10"/>
        <v>0</v>
      </c>
    </row>
    <row r="116" spans="2:24">
      <c r="B116" s="303" t="str">
        <f>'Price Sheet'!C118</f>
        <v>All Finisters</v>
      </c>
      <c r="C116" s="303" t="str">
        <f>'Price Sheet'!F118</f>
        <v>All</v>
      </c>
      <c r="D116" s="190" t="str">
        <f>'Price Sheet'!E118</f>
        <v>KC31001,KC31002,KC31003,KC31004,KC31005,KC31006,KC31007</v>
      </c>
      <c r="E116" s="292">
        <f>SUM('Price Sheet'!I118:Q118)+'Price Sheet'!T118</f>
        <v>0</v>
      </c>
      <c r="F116" s="211">
        <f>SUM(F109:F115)</f>
        <v>0</v>
      </c>
      <c r="G116" s="211">
        <f t="shared" ref="G116:V116" si="14">SUM(G109:G115)</f>
        <v>1</v>
      </c>
      <c r="H116" s="211">
        <f t="shared" si="14"/>
        <v>4</v>
      </c>
      <c r="I116" s="211">
        <f t="shared" si="14"/>
        <v>8</v>
      </c>
      <c r="J116" s="211">
        <f t="shared" si="14"/>
        <v>0</v>
      </c>
      <c r="K116" s="211">
        <f t="shared" si="14"/>
        <v>2</v>
      </c>
      <c r="L116" s="211">
        <f t="shared" si="14"/>
        <v>1</v>
      </c>
      <c r="M116" s="211">
        <f t="shared" si="14"/>
        <v>2</v>
      </c>
      <c r="N116" s="211">
        <f t="shared" si="14"/>
        <v>2</v>
      </c>
      <c r="O116" s="211">
        <f t="shared" si="14"/>
        <v>1</v>
      </c>
      <c r="P116" s="211">
        <f t="shared" si="14"/>
        <v>0</v>
      </c>
      <c r="Q116" s="211">
        <f t="shared" si="14"/>
        <v>1</v>
      </c>
      <c r="R116" s="211">
        <f t="shared" si="14"/>
        <v>1</v>
      </c>
      <c r="S116" s="211">
        <f t="shared" si="14"/>
        <v>0</v>
      </c>
      <c r="T116" s="211">
        <f t="shared" si="14"/>
        <v>0</v>
      </c>
      <c r="U116" s="211"/>
      <c r="V116" s="211">
        <f t="shared" si="14"/>
        <v>0</v>
      </c>
      <c r="W116" s="191">
        <f t="shared" si="9"/>
        <v>31.799999999999997</v>
      </c>
      <c r="X116" s="217">
        <f t="shared" si="10"/>
        <v>0</v>
      </c>
    </row>
    <row r="117" spans="2:24">
      <c r="B117" s="303"/>
      <c r="C117" s="303"/>
      <c r="D117" s="190"/>
      <c r="E117" s="190"/>
      <c r="F117" s="211"/>
      <c r="G117" s="189"/>
      <c r="H117" s="192"/>
      <c r="I117" s="192"/>
      <c r="J117" s="189"/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91"/>
      <c r="X117" s="217"/>
    </row>
    <row r="118" spans="2:24">
      <c r="B118" s="302" t="str">
        <f>'Price Sheet'!C122</f>
        <v>Hatchet Wacks</v>
      </c>
      <c r="C118" s="302" t="str">
        <f>'Price Sheet'!F122</f>
        <v>Small</v>
      </c>
      <c r="D118" s="190" t="str">
        <f>'Price Sheet'!E122</f>
        <v>KC20001</v>
      </c>
      <c r="E118" s="292">
        <f>SUM('Price Sheet'!I122:Q122)+'Price Sheet'!T122</f>
        <v>0</v>
      </c>
      <c r="F118" s="211">
        <v>5</v>
      </c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98"/>
      <c r="S118" s="200"/>
      <c r="T118" s="199"/>
      <c r="U118" s="199"/>
      <c r="V118" s="199"/>
      <c r="W118" s="191">
        <f t="shared" si="9"/>
        <v>1.7000000000000002</v>
      </c>
      <c r="X118" s="217">
        <f t="shared" si="10"/>
        <v>0</v>
      </c>
    </row>
    <row r="119" spans="2:24">
      <c r="B119" s="302" t="str">
        <f>'Price Sheet'!C123</f>
        <v>Hatchet Wacks</v>
      </c>
      <c r="C119" s="302" t="str">
        <f>'Price Sheet'!F123</f>
        <v>Med</v>
      </c>
      <c r="D119" s="190" t="str">
        <f>'Price Sheet'!E123</f>
        <v>KC20002</v>
      </c>
      <c r="E119" s="292">
        <f>SUM('Price Sheet'!I123:Q123)+'Price Sheet'!T123</f>
        <v>0</v>
      </c>
      <c r="F119" s="211">
        <v>5</v>
      </c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98"/>
      <c r="S119" s="200"/>
      <c r="T119" s="199"/>
      <c r="U119" s="199"/>
      <c r="V119" s="199"/>
      <c r="W119" s="191">
        <f t="shared" si="9"/>
        <v>1.7000000000000002</v>
      </c>
      <c r="X119" s="217">
        <f t="shared" si="10"/>
        <v>0</v>
      </c>
    </row>
    <row r="120" spans="2:24">
      <c r="B120" s="302" t="str">
        <f>'Price Sheet'!C124</f>
        <v>Hatchet Wacks</v>
      </c>
      <c r="C120" s="302" t="str">
        <f>'Price Sheet'!F124</f>
        <v>Large</v>
      </c>
      <c r="D120" s="190" t="str">
        <f>'Price Sheet'!E124</f>
        <v>KC20003</v>
      </c>
      <c r="E120" s="292">
        <f>SUM('Price Sheet'!I124:Q124)+'Price Sheet'!T124</f>
        <v>0</v>
      </c>
      <c r="F120" s="211">
        <v>3</v>
      </c>
      <c r="G120" s="189">
        <v>2</v>
      </c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98"/>
      <c r="S120" s="200"/>
      <c r="T120" s="199"/>
      <c r="U120" s="199"/>
      <c r="V120" s="199"/>
      <c r="W120" s="191">
        <f t="shared" si="9"/>
        <v>1.96</v>
      </c>
      <c r="X120" s="217">
        <f t="shared" si="10"/>
        <v>0</v>
      </c>
    </row>
    <row r="121" spans="2:24">
      <c r="B121" s="302" t="str">
        <f>'Price Sheet'!C125</f>
        <v>Hatchet Wacks</v>
      </c>
      <c r="C121" s="302" t="str">
        <f>'Price Sheet'!F125</f>
        <v>X-Large</v>
      </c>
      <c r="D121" s="190" t="str">
        <f>'Price Sheet'!E125</f>
        <v>KC20004</v>
      </c>
      <c r="E121" s="292">
        <f>SUM('Price Sheet'!I125:Q125)+'Price Sheet'!T125</f>
        <v>0</v>
      </c>
      <c r="F121" s="211"/>
      <c r="G121" s="189">
        <v>4</v>
      </c>
      <c r="H121" s="189">
        <v>1</v>
      </c>
      <c r="I121" s="189"/>
      <c r="J121" s="189"/>
      <c r="K121" s="189"/>
      <c r="L121" s="189"/>
      <c r="M121" s="189"/>
      <c r="N121" s="189"/>
      <c r="O121" s="189"/>
      <c r="P121" s="189"/>
      <c r="Q121" s="189"/>
      <c r="R121" s="198"/>
      <c r="S121" s="200"/>
      <c r="T121" s="199"/>
      <c r="U121" s="199"/>
      <c r="V121" s="199"/>
      <c r="W121" s="191">
        <f t="shared" si="9"/>
        <v>2.36</v>
      </c>
      <c r="X121" s="217">
        <f t="shared" si="10"/>
        <v>0</v>
      </c>
    </row>
    <row r="122" spans="2:24">
      <c r="B122" s="302" t="str">
        <f>'Price Sheet'!C126</f>
        <v>Hatchet Wacks</v>
      </c>
      <c r="C122" s="302" t="str">
        <f>'Price Sheet'!F126</f>
        <v>X-Large 2</v>
      </c>
      <c r="D122" s="190" t="str">
        <f>'Price Sheet'!E126</f>
        <v>KC20005</v>
      </c>
      <c r="E122" s="292">
        <f>SUM('Price Sheet'!I126:Q126)+'Price Sheet'!T126</f>
        <v>0</v>
      </c>
      <c r="F122" s="211"/>
      <c r="G122" s="189">
        <v>3</v>
      </c>
      <c r="H122" s="189">
        <v>2</v>
      </c>
      <c r="I122" s="189"/>
      <c r="J122" s="189"/>
      <c r="K122" s="189"/>
      <c r="L122" s="189"/>
      <c r="M122" s="189"/>
      <c r="N122" s="189"/>
      <c r="O122" s="189"/>
      <c r="P122" s="189"/>
      <c r="Q122" s="189"/>
      <c r="R122" s="198"/>
      <c r="S122" s="200"/>
      <c r="T122" s="199"/>
      <c r="U122" s="199"/>
      <c r="V122" s="199"/>
      <c r="W122" s="191">
        <f t="shared" si="9"/>
        <v>2.37</v>
      </c>
      <c r="X122" s="217">
        <f t="shared" si="10"/>
        <v>0</v>
      </c>
    </row>
    <row r="123" spans="2:24" ht="15.75" thickBot="1">
      <c r="B123" s="301" t="str">
        <f>'Price Sheet'!C127</f>
        <v>Hatchet Wacks</v>
      </c>
      <c r="C123" s="301" t="str">
        <f>'Price Sheet'!F127</f>
        <v xml:space="preserve">Prince </v>
      </c>
      <c r="D123" s="205" t="str">
        <f>'Price Sheet'!E127</f>
        <v>KC20006</v>
      </c>
      <c r="E123" s="294">
        <f>SUM('Price Sheet'!I127:Q127)+'Price Sheet'!T127</f>
        <v>0</v>
      </c>
      <c r="F123" s="212"/>
      <c r="G123" s="202"/>
      <c r="H123" s="202"/>
      <c r="I123" s="202">
        <v>1</v>
      </c>
      <c r="J123" s="202"/>
      <c r="K123" s="202"/>
      <c r="L123" s="202"/>
      <c r="M123" s="202"/>
      <c r="N123" s="202"/>
      <c r="O123" s="202"/>
      <c r="P123" s="202"/>
      <c r="Q123" s="202"/>
      <c r="R123" s="203"/>
      <c r="S123" s="206"/>
      <c r="T123" s="204"/>
      <c r="U123" s="204"/>
      <c r="V123" s="204"/>
      <c r="W123" s="194">
        <f t="shared" si="9"/>
        <v>0.57999999999999996</v>
      </c>
      <c r="X123" s="267">
        <f t="shared" si="10"/>
        <v>0</v>
      </c>
    </row>
    <row r="124" spans="2:24">
      <c r="B124" s="303" t="str">
        <f>'Price Sheet'!C128</f>
        <v>All Hatchet Wacks</v>
      </c>
      <c r="C124" s="303" t="str">
        <f>'Price Sheet'!F128</f>
        <v>All</v>
      </c>
      <c r="D124" s="190" t="str">
        <f>'Price Sheet'!E128</f>
        <v>KC20001,KC20002,KC20003,KC20004,KC20005,KC20006</v>
      </c>
      <c r="E124" s="292">
        <f>SUM('Price Sheet'!I128:Q128)+'Price Sheet'!T128</f>
        <v>0</v>
      </c>
      <c r="F124" s="211">
        <f>SUM(F118:F123)</f>
        <v>13</v>
      </c>
      <c r="G124" s="211">
        <f t="shared" ref="G124:V124" si="15">SUM(G118:G123)</f>
        <v>9</v>
      </c>
      <c r="H124" s="211">
        <f t="shared" si="15"/>
        <v>3</v>
      </c>
      <c r="I124" s="211">
        <f t="shared" si="15"/>
        <v>1</v>
      </c>
      <c r="J124" s="211">
        <f t="shared" si="15"/>
        <v>0</v>
      </c>
      <c r="K124" s="211">
        <f t="shared" si="15"/>
        <v>0</v>
      </c>
      <c r="L124" s="211">
        <f t="shared" si="15"/>
        <v>0</v>
      </c>
      <c r="M124" s="211">
        <f t="shared" si="15"/>
        <v>0</v>
      </c>
      <c r="N124" s="211">
        <f t="shared" si="15"/>
        <v>0</v>
      </c>
      <c r="O124" s="211">
        <f t="shared" si="15"/>
        <v>0</v>
      </c>
      <c r="P124" s="211">
        <f t="shared" si="15"/>
        <v>0</v>
      </c>
      <c r="Q124" s="211">
        <f t="shared" si="15"/>
        <v>0</v>
      </c>
      <c r="R124" s="211">
        <f t="shared" si="15"/>
        <v>0</v>
      </c>
      <c r="S124" s="211">
        <f t="shared" si="15"/>
        <v>0</v>
      </c>
      <c r="T124" s="211">
        <f t="shared" si="15"/>
        <v>0</v>
      </c>
      <c r="U124" s="211"/>
      <c r="V124" s="211">
        <f t="shared" si="15"/>
        <v>0</v>
      </c>
      <c r="W124" s="191">
        <f t="shared" si="9"/>
        <v>10.669999999999998</v>
      </c>
      <c r="X124" s="217">
        <f t="shared" si="10"/>
        <v>0</v>
      </c>
    </row>
    <row r="125" spans="2:24">
      <c r="B125" s="303"/>
      <c r="C125" s="303"/>
      <c r="D125" s="190"/>
      <c r="E125" s="190"/>
      <c r="F125" s="211"/>
      <c r="G125" s="189"/>
      <c r="H125" s="189"/>
      <c r="I125" s="189"/>
      <c r="J125" s="189"/>
      <c r="K125" s="189"/>
      <c r="L125" s="189"/>
      <c r="M125" s="189"/>
      <c r="N125" s="192"/>
      <c r="O125" s="192"/>
      <c r="P125" s="192"/>
      <c r="Q125" s="189"/>
      <c r="R125" s="189"/>
      <c r="S125" s="189"/>
      <c r="T125" s="189"/>
      <c r="U125" s="189"/>
      <c r="V125" s="189"/>
      <c r="W125" s="191"/>
      <c r="X125" s="217"/>
    </row>
    <row r="126" spans="2:24">
      <c r="B126" s="303" t="str">
        <f>'Price Sheet'!C130</f>
        <v>Voids</v>
      </c>
      <c r="C126" s="303" t="str">
        <f>'Price Sheet'!F130</f>
        <v>Small</v>
      </c>
      <c r="D126" s="190" t="str">
        <f>'Price Sheet'!E130</f>
        <v>KC34001</v>
      </c>
      <c r="E126" s="292">
        <f>SUM('Price Sheet'!I130:Q130)+'Price Sheet'!T130</f>
        <v>0</v>
      </c>
      <c r="F126" s="296">
        <v>5</v>
      </c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189"/>
      <c r="T126" s="189"/>
      <c r="U126" s="189"/>
      <c r="V126" s="189"/>
      <c r="W126" s="191">
        <f t="shared" si="9"/>
        <v>1.7000000000000002</v>
      </c>
      <c r="X126" s="217">
        <f t="shared" si="10"/>
        <v>0</v>
      </c>
    </row>
    <row r="127" spans="2:24">
      <c r="B127" s="302" t="str">
        <f>'Price Sheet'!C131</f>
        <v>Voids</v>
      </c>
      <c r="C127" s="302" t="str">
        <f>'Price Sheet'!F131</f>
        <v>Med</v>
      </c>
      <c r="D127" s="190" t="str">
        <f>'Price Sheet'!E131</f>
        <v>KC34002</v>
      </c>
      <c r="E127" s="292">
        <f>SUM('Price Sheet'!I131:Q131)+'Price Sheet'!T131</f>
        <v>0</v>
      </c>
      <c r="F127" s="296">
        <v>2</v>
      </c>
      <c r="G127" s="297">
        <v>3</v>
      </c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189"/>
      <c r="T127" s="189"/>
      <c r="U127" s="189"/>
      <c r="V127" s="189"/>
      <c r="W127" s="191">
        <f t="shared" si="9"/>
        <v>2.09</v>
      </c>
      <c r="X127" s="217">
        <f t="shared" si="10"/>
        <v>0</v>
      </c>
    </row>
    <row r="128" spans="2:24">
      <c r="B128" s="302" t="str">
        <f>'Price Sheet'!C132</f>
        <v>Voids</v>
      </c>
      <c r="C128" s="302" t="str">
        <f>'Price Sheet'!F132</f>
        <v>Large</v>
      </c>
      <c r="D128" s="190" t="str">
        <f>'Price Sheet'!E132</f>
        <v>KC34003</v>
      </c>
      <c r="E128" s="292">
        <f>SUM('Price Sheet'!I132:Q132)+'Price Sheet'!T132</f>
        <v>0</v>
      </c>
      <c r="F128" s="296"/>
      <c r="G128" s="297">
        <v>5</v>
      </c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189"/>
      <c r="T128" s="189"/>
      <c r="U128" s="189"/>
      <c r="V128" s="189"/>
      <c r="W128" s="191">
        <f t="shared" si="9"/>
        <v>2.3499999999999996</v>
      </c>
      <c r="X128" s="217">
        <f t="shared" si="10"/>
        <v>0</v>
      </c>
    </row>
    <row r="129" spans="2:24">
      <c r="B129" s="302" t="str">
        <f>'Price Sheet'!C133</f>
        <v>Voids</v>
      </c>
      <c r="C129" s="302" t="str">
        <f>'Price Sheet'!F133</f>
        <v>X-Large</v>
      </c>
      <c r="D129" s="190" t="str">
        <f>'Price Sheet'!E133</f>
        <v>KC34004</v>
      </c>
      <c r="E129" s="292">
        <f>SUM('Price Sheet'!I133:Q133)+'Price Sheet'!T133</f>
        <v>0</v>
      </c>
      <c r="F129" s="296"/>
      <c r="G129" s="297"/>
      <c r="H129" s="297">
        <v>1</v>
      </c>
      <c r="I129" s="297">
        <v>2</v>
      </c>
      <c r="J129" s="297">
        <v>2</v>
      </c>
      <c r="K129" s="297"/>
      <c r="L129" s="297"/>
      <c r="M129" s="297"/>
      <c r="N129" s="297"/>
      <c r="O129" s="297"/>
      <c r="P129" s="297"/>
      <c r="Q129" s="297"/>
      <c r="R129" s="297"/>
      <c r="S129" s="189"/>
      <c r="T129" s="189"/>
      <c r="U129" s="189"/>
      <c r="V129" s="189"/>
      <c r="W129" s="191">
        <f t="shared" si="9"/>
        <v>3.08</v>
      </c>
      <c r="X129" s="217">
        <f t="shared" si="10"/>
        <v>0</v>
      </c>
    </row>
    <row r="130" spans="2:24">
      <c r="B130" s="302" t="str">
        <f>'Price Sheet'!C134</f>
        <v>Voids</v>
      </c>
      <c r="C130" s="302" t="str">
        <f>'Price Sheet'!F134</f>
        <v xml:space="preserve">Prince </v>
      </c>
      <c r="D130" s="190" t="str">
        <f>'Price Sheet'!E134</f>
        <v>KC34005</v>
      </c>
      <c r="E130" s="292">
        <f>SUM('Price Sheet'!I134:Q134)+'Price Sheet'!T134</f>
        <v>0</v>
      </c>
      <c r="F130" s="296"/>
      <c r="G130" s="297"/>
      <c r="H130" s="297"/>
      <c r="I130" s="297"/>
      <c r="J130" s="297"/>
      <c r="K130" s="297">
        <v>1</v>
      </c>
      <c r="L130" s="297"/>
      <c r="M130" s="297"/>
      <c r="N130" s="297"/>
      <c r="O130" s="297"/>
      <c r="P130" s="297"/>
      <c r="Q130" s="297"/>
      <c r="R130" s="297"/>
      <c r="S130" s="189"/>
      <c r="T130" s="189"/>
      <c r="U130" s="189"/>
      <c r="V130" s="189"/>
      <c r="W130" s="191">
        <f t="shared" si="9"/>
        <v>0.78</v>
      </c>
      <c r="X130" s="217">
        <f t="shared" si="10"/>
        <v>0</v>
      </c>
    </row>
    <row r="131" spans="2:24">
      <c r="B131" s="302" t="str">
        <f>'Price Sheet'!C135</f>
        <v>Voids</v>
      </c>
      <c r="C131" s="302" t="str">
        <f>'Price Sheet'!F135</f>
        <v>Queen</v>
      </c>
      <c r="D131" s="190" t="str">
        <f>'Price Sheet'!E135</f>
        <v>KC34006</v>
      </c>
      <c r="E131" s="292">
        <f>SUM('Price Sheet'!I135:Q135)+'Price Sheet'!T135</f>
        <v>0</v>
      </c>
      <c r="F131" s="296"/>
      <c r="G131" s="297"/>
      <c r="H131" s="297"/>
      <c r="I131" s="297"/>
      <c r="J131" s="297"/>
      <c r="K131" s="297"/>
      <c r="L131" s="297">
        <v>1</v>
      </c>
      <c r="M131" s="297"/>
      <c r="N131" s="297"/>
      <c r="O131" s="297"/>
      <c r="P131" s="297"/>
      <c r="Q131" s="297"/>
      <c r="R131" s="297"/>
      <c r="S131" s="189"/>
      <c r="T131" s="189"/>
      <c r="U131" s="189"/>
      <c r="V131" s="189"/>
      <c r="W131" s="191">
        <f t="shared" si="9"/>
        <v>0.99</v>
      </c>
      <c r="X131" s="217">
        <f t="shared" si="10"/>
        <v>0</v>
      </c>
    </row>
    <row r="132" spans="2:24" ht="15.75" thickBot="1">
      <c r="B132" s="301" t="str">
        <f>'Price Sheet'!C136</f>
        <v>Voids</v>
      </c>
      <c r="C132" s="301" t="str">
        <f>'Price Sheet'!F136</f>
        <v>King</v>
      </c>
      <c r="D132" s="205" t="str">
        <f>'Price Sheet'!E136</f>
        <v>KC34007</v>
      </c>
      <c r="E132" s="294">
        <f>SUM('Price Sheet'!I136:Q136)+'Price Sheet'!T136</f>
        <v>0</v>
      </c>
      <c r="F132" s="298"/>
      <c r="G132" s="289"/>
      <c r="H132" s="289"/>
      <c r="I132" s="289"/>
      <c r="J132" s="289">
        <v>1</v>
      </c>
      <c r="K132" s="289"/>
      <c r="L132" s="289"/>
      <c r="M132" s="289"/>
      <c r="N132" s="289"/>
      <c r="O132" s="289"/>
      <c r="P132" s="289"/>
      <c r="Q132" s="289"/>
      <c r="R132" s="289"/>
      <c r="S132" s="202"/>
      <c r="T132" s="202"/>
      <c r="U132" s="202"/>
      <c r="V132" s="202"/>
      <c r="W132" s="194">
        <f t="shared" si="9"/>
        <v>0.72</v>
      </c>
      <c r="X132" s="267">
        <f t="shared" si="10"/>
        <v>0</v>
      </c>
    </row>
    <row r="133" spans="2:24">
      <c r="B133" s="303" t="str">
        <f>'Price Sheet'!C137</f>
        <v>All Voids</v>
      </c>
      <c r="C133" s="303" t="str">
        <f>'Price Sheet'!F137</f>
        <v>All</v>
      </c>
      <c r="D133" s="190" t="str">
        <f>'Price Sheet'!E137</f>
        <v>KC34001,KC34002,KC34003,KC34004,KC34005,KC34006,KC34007</v>
      </c>
      <c r="E133" s="292">
        <f>SUM('Price Sheet'!I137:Q137)+'Price Sheet'!T137</f>
        <v>0</v>
      </c>
      <c r="F133" s="211">
        <f>SUM(F126:F132)</f>
        <v>7</v>
      </c>
      <c r="G133" s="211">
        <f t="shared" ref="G133:V133" si="16">SUM(G126:G132)</f>
        <v>8</v>
      </c>
      <c r="H133" s="211">
        <f t="shared" si="16"/>
        <v>1</v>
      </c>
      <c r="I133" s="211">
        <f t="shared" si="16"/>
        <v>2</v>
      </c>
      <c r="J133" s="211">
        <f t="shared" si="16"/>
        <v>3</v>
      </c>
      <c r="K133" s="211">
        <f t="shared" si="16"/>
        <v>1</v>
      </c>
      <c r="L133" s="211">
        <f t="shared" si="16"/>
        <v>1</v>
      </c>
      <c r="M133" s="211">
        <f t="shared" si="16"/>
        <v>0</v>
      </c>
      <c r="N133" s="211">
        <f t="shared" si="16"/>
        <v>0</v>
      </c>
      <c r="O133" s="211">
        <f t="shared" si="16"/>
        <v>0</v>
      </c>
      <c r="P133" s="211">
        <f t="shared" si="16"/>
        <v>0</v>
      </c>
      <c r="Q133" s="211">
        <f t="shared" si="16"/>
        <v>0</v>
      </c>
      <c r="R133" s="211">
        <f t="shared" si="16"/>
        <v>0</v>
      </c>
      <c r="S133" s="211">
        <f t="shared" si="16"/>
        <v>0</v>
      </c>
      <c r="T133" s="211">
        <f t="shared" si="16"/>
        <v>0</v>
      </c>
      <c r="U133" s="211">
        <f t="shared" si="16"/>
        <v>0</v>
      </c>
      <c r="V133" s="211">
        <f t="shared" si="16"/>
        <v>0</v>
      </c>
      <c r="W133" s="191">
        <f t="shared" si="9"/>
        <v>11.71</v>
      </c>
      <c r="X133" s="217">
        <f t="shared" si="10"/>
        <v>0</v>
      </c>
    </row>
    <row r="134" spans="2:24">
      <c r="B134" s="303"/>
      <c r="C134" s="303"/>
      <c r="D134" s="190"/>
      <c r="E134" s="190"/>
      <c r="F134" s="211"/>
      <c r="G134" s="189"/>
      <c r="H134" s="189"/>
      <c r="I134" s="189"/>
      <c r="J134" s="189"/>
      <c r="K134" s="189"/>
      <c r="L134" s="192"/>
      <c r="M134" s="189"/>
      <c r="N134" s="192"/>
      <c r="O134" s="189"/>
      <c r="P134" s="189"/>
      <c r="Q134" s="189"/>
      <c r="R134" s="189"/>
      <c r="S134" s="189"/>
      <c r="T134" s="189"/>
      <c r="U134" s="189"/>
      <c r="V134" s="189"/>
      <c r="W134" s="191"/>
      <c r="X134" s="217"/>
    </row>
    <row r="135" spans="2:24">
      <c r="B135" s="302" t="str">
        <f>'Price Sheet'!C141</f>
        <v>Frog Lips</v>
      </c>
      <c r="C135" s="302" t="str">
        <f>'Price Sheet'!F141</f>
        <v>Small</v>
      </c>
      <c r="D135" s="190" t="str">
        <f>'Price Sheet'!E141</f>
        <v>KC04001</v>
      </c>
      <c r="E135" s="292">
        <f>SUM('Price Sheet'!I141:Q141)+'Price Sheet'!T141</f>
        <v>0</v>
      </c>
      <c r="F135" s="211">
        <v>5</v>
      </c>
      <c r="G135" s="189"/>
      <c r="H135" s="189"/>
      <c r="I135" s="189"/>
      <c r="J135" s="189"/>
      <c r="K135" s="189"/>
      <c r="L135" s="189"/>
      <c r="M135" s="189"/>
      <c r="N135" s="189"/>
      <c r="O135" s="189"/>
      <c r="P135" s="189"/>
      <c r="Q135" s="189"/>
      <c r="R135" s="198"/>
      <c r="S135" s="200"/>
      <c r="T135" s="199"/>
      <c r="U135" s="199"/>
      <c r="V135" s="199"/>
      <c r="W135" s="191">
        <f t="shared" si="9"/>
        <v>1.7000000000000002</v>
      </c>
      <c r="X135" s="217">
        <f t="shared" si="10"/>
        <v>0</v>
      </c>
    </row>
    <row r="136" spans="2:24">
      <c r="B136" s="302" t="str">
        <f>'Price Sheet'!C142</f>
        <v>Frog Lips</v>
      </c>
      <c r="C136" s="302" t="str">
        <f>'Price Sheet'!F142</f>
        <v>Med</v>
      </c>
      <c r="D136" s="190" t="str">
        <f>'Price Sheet'!E142</f>
        <v>KC04002</v>
      </c>
      <c r="E136" s="292">
        <f>SUM('Price Sheet'!I142:Q142)+'Price Sheet'!T142</f>
        <v>0</v>
      </c>
      <c r="F136" s="211"/>
      <c r="G136" s="189">
        <v>5</v>
      </c>
      <c r="H136" s="189"/>
      <c r="I136" s="189"/>
      <c r="J136" s="189"/>
      <c r="K136" s="189"/>
      <c r="L136" s="189"/>
      <c r="M136" s="189"/>
      <c r="N136" s="189"/>
      <c r="O136" s="189"/>
      <c r="P136" s="189"/>
      <c r="Q136" s="189"/>
      <c r="R136" s="198"/>
      <c r="S136" s="200"/>
      <c r="T136" s="199"/>
      <c r="U136" s="199"/>
      <c r="V136" s="199"/>
      <c r="W136" s="191">
        <f t="shared" si="9"/>
        <v>2.3499999999999996</v>
      </c>
      <c r="X136" s="217">
        <f t="shared" si="10"/>
        <v>0</v>
      </c>
    </row>
    <row r="137" spans="2:24">
      <c r="B137" s="302" t="str">
        <f>'Price Sheet'!C143</f>
        <v>Frog Lips</v>
      </c>
      <c r="C137" s="302" t="str">
        <f>'Price Sheet'!F143</f>
        <v>Large</v>
      </c>
      <c r="D137" s="190" t="str">
        <f>'Price Sheet'!E143</f>
        <v>KC04003</v>
      </c>
      <c r="E137" s="292">
        <f>SUM('Price Sheet'!I143:Q143)+'Price Sheet'!T143</f>
        <v>0</v>
      </c>
      <c r="F137" s="211"/>
      <c r="G137" s="189">
        <v>5</v>
      </c>
      <c r="H137" s="189"/>
      <c r="I137" s="189"/>
      <c r="J137" s="189"/>
      <c r="K137" s="189"/>
      <c r="L137" s="189"/>
      <c r="M137" s="189"/>
      <c r="N137" s="189"/>
      <c r="O137" s="189"/>
      <c r="P137" s="189"/>
      <c r="Q137" s="189"/>
      <c r="R137" s="198"/>
      <c r="S137" s="200"/>
      <c r="T137" s="199"/>
      <c r="U137" s="199"/>
      <c r="V137" s="199"/>
      <c r="W137" s="191">
        <f t="shared" si="9"/>
        <v>2.3499999999999996</v>
      </c>
      <c r="X137" s="217">
        <f t="shared" si="10"/>
        <v>0</v>
      </c>
    </row>
    <row r="138" spans="2:24">
      <c r="B138" s="302" t="str">
        <f>'Price Sheet'!C144</f>
        <v>Frog Lips</v>
      </c>
      <c r="C138" s="302" t="str">
        <f>'Price Sheet'!F144</f>
        <v>X-Large</v>
      </c>
      <c r="D138" s="190" t="str">
        <f>'Price Sheet'!E144</f>
        <v>KC04004</v>
      </c>
      <c r="E138" s="292">
        <f>SUM('Price Sheet'!I144:Q144)+'Price Sheet'!T144</f>
        <v>0</v>
      </c>
      <c r="F138" s="211"/>
      <c r="G138" s="189">
        <v>2</v>
      </c>
      <c r="H138" s="189">
        <v>2</v>
      </c>
      <c r="I138" s="189">
        <v>1</v>
      </c>
      <c r="J138" s="189"/>
      <c r="K138" s="189"/>
      <c r="L138" s="189"/>
      <c r="M138" s="189"/>
      <c r="N138" s="189"/>
      <c r="O138" s="189"/>
      <c r="P138" s="189"/>
      <c r="Q138" s="189"/>
      <c r="R138" s="198"/>
      <c r="S138" s="200"/>
      <c r="T138" s="199"/>
      <c r="U138" s="199"/>
      <c r="V138" s="199"/>
      <c r="W138" s="191">
        <f t="shared" si="9"/>
        <v>2.48</v>
      </c>
      <c r="X138" s="217">
        <f t="shared" si="10"/>
        <v>0</v>
      </c>
    </row>
    <row r="139" spans="2:24">
      <c r="B139" s="302" t="str">
        <f>'Price Sheet'!C145</f>
        <v>Frog Lips</v>
      </c>
      <c r="C139" s="302" t="str">
        <f>'Price Sheet'!F145</f>
        <v>Prince</v>
      </c>
      <c r="D139" s="190" t="str">
        <f>'Price Sheet'!E145</f>
        <v>KC04005</v>
      </c>
      <c r="E139" s="292">
        <f>SUM('Price Sheet'!I145:Q145)+'Price Sheet'!T145</f>
        <v>0</v>
      </c>
      <c r="F139" s="211"/>
      <c r="G139" s="189"/>
      <c r="H139" s="189"/>
      <c r="I139" s="189"/>
      <c r="J139" s="189"/>
      <c r="K139" s="189"/>
      <c r="L139" s="189">
        <v>1</v>
      </c>
      <c r="M139" s="189"/>
      <c r="N139" s="189"/>
      <c r="O139" s="189"/>
      <c r="P139" s="189"/>
      <c r="Q139" s="189"/>
      <c r="R139" s="198"/>
      <c r="S139" s="200"/>
      <c r="T139" s="199"/>
      <c r="U139" s="199"/>
      <c r="V139" s="199"/>
      <c r="W139" s="191">
        <f t="shared" si="9"/>
        <v>0.99</v>
      </c>
      <c r="X139" s="217">
        <f t="shared" si="10"/>
        <v>0</v>
      </c>
    </row>
    <row r="140" spans="2:24">
      <c r="B140" s="302" t="str">
        <f>'Price Sheet'!C146</f>
        <v>Frog Lips</v>
      </c>
      <c r="C140" s="302" t="str">
        <f>'Price Sheet'!F146</f>
        <v>Queen</v>
      </c>
      <c r="D140" s="190" t="str">
        <f>'Price Sheet'!E146</f>
        <v>KC04006</v>
      </c>
      <c r="E140" s="292">
        <f>SUM('Price Sheet'!I146:Q146)+'Price Sheet'!T146</f>
        <v>0</v>
      </c>
      <c r="F140" s="211"/>
      <c r="G140" s="189"/>
      <c r="H140" s="189"/>
      <c r="I140" s="189"/>
      <c r="J140" s="189"/>
      <c r="K140" s="189">
        <v>1</v>
      </c>
      <c r="L140" s="189"/>
      <c r="M140" s="189"/>
      <c r="N140" s="189"/>
      <c r="O140" s="189"/>
      <c r="P140" s="189"/>
      <c r="Q140" s="189"/>
      <c r="R140" s="198"/>
      <c r="S140" s="200"/>
      <c r="T140" s="199"/>
      <c r="U140" s="199"/>
      <c r="V140" s="199"/>
      <c r="W140" s="191">
        <f t="shared" si="9"/>
        <v>0.78</v>
      </c>
      <c r="X140" s="217">
        <f t="shared" si="10"/>
        <v>0</v>
      </c>
    </row>
    <row r="141" spans="2:24" ht="15.75" thickBot="1">
      <c r="B141" s="301" t="str">
        <f>'Price Sheet'!C147</f>
        <v>Frog Lips</v>
      </c>
      <c r="C141" s="301" t="str">
        <f>'Price Sheet'!F147</f>
        <v>King Size</v>
      </c>
      <c r="D141" s="205" t="str">
        <f>'Price Sheet'!E147</f>
        <v>KC04007</v>
      </c>
      <c r="E141" s="294">
        <f>SUM('Price Sheet'!I147:Q147)+'Price Sheet'!T147</f>
        <v>0</v>
      </c>
      <c r="F141" s="212"/>
      <c r="G141" s="202"/>
      <c r="H141" s="202"/>
      <c r="I141" s="202">
        <v>1</v>
      </c>
      <c r="J141" s="202"/>
      <c r="K141" s="202"/>
      <c r="L141" s="202"/>
      <c r="M141" s="202"/>
      <c r="N141" s="202"/>
      <c r="O141" s="202"/>
      <c r="P141" s="202"/>
      <c r="Q141" s="202"/>
      <c r="R141" s="203"/>
      <c r="S141" s="216"/>
      <c r="T141" s="204"/>
      <c r="U141" s="204"/>
      <c r="V141" s="204"/>
      <c r="W141" s="194">
        <f t="shared" si="9"/>
        <v>0.57999999999999996</v>
      </c>
      <c r="X141" s="267">
        <f t="shared" si="10"/>
        <v>0</v>
      </c>
    </row>
    <row r="142" spans="2:24">
      <c r="B142" s="303" t="str">
        <f>'Price Sheet'!C148</f>
        <v>All Frog Lips</v>
      </c>
      <c r="C142" s="303" t="str">
        <f>'Price Sheet'!F148</f>
        <v>All</v>
      </c>
      <c r="D142" s="190" t="str">
        <f>'Price Sheet'!E148</f>
        <v>KC04001,KC04002,KC04003,KC04004,KC04005,KC04006,KC04007</v>
      </c>
      <c r="E142" s="292">
        <f>SUM('Price Sheet'!I148:Q148)+'Price Sheet'!T148</f>
        <v>0</v>
      </c>
      <c r="F142" s="211">
        <f>SUM(F135:F141)</f>
        <v>5</v>
      </c>
      <c r="G142" s="211">
        <f t="shared" ref="G142:V142" si="17">SUM(G135:G141)</f>
        <v>12</v>
      </c>
      <c r="H142" s="211">
        <f t="shared" si="17"/>
        <v>2</v>
      </c>
      <c r="I142" s="211">
        <f t="shared" si="17"/>
        <v>2</v>
      </c>
      <c r="J142" s="211">
        <f t="shared" si="17"/>
        <v>0</v>
      </c>
      <c r="K142" s="211">
        <f t="shared" si="17"/>
        <v>1</v>
      </c>
      <c r="L142" s="211">
        <f t="shared" si="17"/>
        <v>1</v>
      </c>
      <c r="M142" s="211">
        <f t="shared" si="17"/>
        <v>0</v>
      </c>
      <c r="N142" s="211">
        <f t="shared" si="17"/>
        <v>0</v>
      </c>
      <c r="O142" s="211">
        <f t="shared" si="17"/>
        <v>0</v>
      </c>
      <c r="P142" s="211">
        <f t="shared" si="17"/>
        <v>0</v>
      </c>
      <c r="Q142" s="211">
        <f t="shared" si="17"/>
        <v>0</v>
      </c>
      <c r="R142" s="211">
        <f t="shared" si="17"/>
        <v>0</v>
      </c>
      <c r="S142" s="211">
        <f t="shared" si="17"/>
        <v>0</v>
      </c>
      <c r="T142" s="211">
        <f t="shared" si="17"/>
        <v>0</v>
      </c>
      <c r="U142" s="211"/>
      <c r="V142" s="211">
        <f t="shared" si="17"/>
        <v>0</v>
      </c>
      <c r="W142" s="191">
        <f t="shared" si="9"/>
        <v>11.23</v>
      </c>
      <c r="X142" s="217">
        <f t="shared" si="10"/>
        <v>0</v>
      </c>
    </row>
    <row r="143" spans="2:24">
      <c r="B143" s="303"/>
      <c r="C143" s="303"/>
      <c r="D143" s="190"/>
      <c r="E143" s="190"/>
      <c r="F143" s="211"/>
      <c r="G143" s="192"/>
      <c r="H143" s="192"/>
      <c r="I143" s="189"/>
      <c r="J143" s="189"/>
      <c r="K143" s="189"/>
      <c r="L143" s="189"/>
      <c r="M143" s="189"/>
      <c r="N143" s="189"/>
      <c r="O143" s="189"/>
      <c r="P143" s="189"/>
      <c r="Q143" s="189"/>
      <c r="R143" s="189"/>
      <c r="S143" s="189"/>
      <c r="T143" s="189"/>
      <c r="U143" s="189"/>
      <c r="V143" s="189"/>
      <c r="W143" s="191"/>
      <c r="X143" s="217"/>
    </row>
    <row r="144" spans="2:24">
      <c r="B144" s="302" t="str">
        <f>'Price Sheet'!C150</f>
        <v>Bug Eyes</v>
      </c>
      <c r="C144" s="302" t="str">
        <f>'Price Sheet'!F150</f>
        <v>Small</v>
      </c>
      <c r="D144" s="190" t="str">
        <f>'Price Sheet'!E150</f>
        <v>KC14001</v>
      </c>
      <c r="E144" s="292">
        <f>SUM('Price Sheet'!I150:Q150)+'Price Sheet'!T150</f>
        <v>0</v>
      </c>
      <c r="F144" s="211">
        <v>5</v>
      </c>
      <c r="G144" s="189"/>
      <c r="H144" s="189"/>
      <c r="I144" s="189"/>
      <c r="J144" s="189"/>
      <c r="K144" s="189"/>
      <c r="L144" s="189"/>
      <c r="M144" s="189"/>
      <c r="N144" s="189"/>
      <c r="O144" s="189"/>
      <c r="P144" s="189"/>
      <c r="Q144" s="189"/>
      <c r="R144" s="198"/>
      <c r="S144" s="200"/>
      <c r="T144" s="199"/>
      <c r="U144" s="199"/>
      <c r="V144" s="199"/>
      <c r="W144" s="191">
        <f t="shared" si="9"/>
        <v>1.7000000000000002</v>
      </c>
      <c r="X144" s="217">
        <f t="shared" si="10"/>
        <v>0</v>
      </c>
    </row>
    <row r="145" spans="2:24" ht="15.75" thickBot="1">
      <c r="B145" s="301" t="str">
        <f>'Price Sheet'!C151</f>
        <v>Bug Eyes</v>
      </c>
      <c r="C145" s="301" t="str">
        <f>'Price Sheet'!F151</f>
        <v>Med</v>
      </c>
      <c r="D145" s="205" t="str">
        <f>'Price Sheet'!E151</f>
        <v>KC14002</v>
      </c>
      <c r="E145" s="294">
        <f>SUM('Price Sheet'!I151:Q151)+'Price Sheet'!T151</f>
        <v>0</v>
      </c>
      <c r="F145" s="212">
        <v>5</v>
      </c>
      <c r="G145" s="202"/>
      <c r="H145" s="202"/>
      <c r="I145" s="202"/>
      <c r="J145" s="202"/>
      <c r="K145" s="202"/>
      <c r="L145" s="202"/>
      <c r="M145" s="202"/>
      <c r="N145" s="202"/>
      <c r="O145" s="202"/>
      <c r="P145" s="202"/>
      <c r="Q145" s="202"/>
      <c r="R145" s="203"/>
      <c r="S145" s="206"/>
      <c r="T145" s="204"/>
      <c r="U145" s="204"/>
      <c r="V145" s="204"/>
      <c r="W145" s="194">
        <f t="shared" si="9"/>
        <v>1.7000000000000002</v>
      </c>
      <c r="X145" s="267">
        <f t="shared" si="10"/>
        <v>0</v>
      </c>
    </row>
    <row r="146" spans="2:24">
      <c r="B146" s="303" t="str">
        <f>'Price Sheet'!C152</f>
        <v>All Bug Eyes</v>
      </c>
      <c r="C146" s="303" t="str">
        <f>'Price Sheet'!F152</f>
        <v>All</v>
      </c>
      <c r="D146" s="190" t="str">
        <f>'Price Sheet'!E152</f>
        <v>KC14001,KC14002</v>
      </c>
      <c r="E146" s="292">
        <f>SUM('Price Sheet'!I152:Q152)+'Price Sheet'!T152</f>
        <v>0</v>
      </c>
      <c r="F146" s="211">
        <f>SUM(F144:F145)</f>
        <v>10</v>
      </c>
      <c r="G146" s="211">
        <f t="shared" ref="G146:V146" si="18">SUM(G144:G145)</f>
        <v>0</v>
      </c>
      <c r="H146" s="211">
        <f t="shared" si="18"/>
        <v>0</v>
      </c>
      <c r="I146" s="211">
        <f t="shared" si="18"/>
        <v>0</v>
      </c>
      <c r="J146" s="211">
        <f t="shared" si="18"/>
        <v>0</v>
      </c>
      <c r="K146" s="211">
        <f t="shared" si="18"/>
        <v>0</v>
      </c>
      <c r="L146" s="211">
        <f t="shared" si="18"/>
        <v>0</v>
      </c>
      <c r="M146" s="211">
        <f t="shared" si="18"/>
        <v>0</v>
      </c>
      <c r="N146" s="211">
        <f t="shared" si="18"/>
        <v>0</v>
      </c>
      <c r="O146" s="211">
        <f t="shared" si="18"/>
        <v>0</v>
      </c>
      <c r="P146" s="211">
        <f t="shared" si="18"/>
        <v>0</v>
      </c>
      <c r="Q146" s="211">
        <f t="shared" si="18"/>
        <v>0</v>
      </c>
      <c r="R146" s="211">
        <f t="shared" si="18"/>
        <v>0</v>
      </c>
      <c r="S146" s="211">
        <f t="shared" si="18"/>
        <v>0</v>
      </c>
      <c r="T146" s="211">
        <f t="shared" si="18"/>
        <v>0</v>
      </c>
      <c r="U146" s="211"/>
      <c r="V146" s="211">
        <f t="shared" si="18"/>
        <v>0</v>
      </c>
      <c r="W146" s="191">
        <f t="shared" si="9"/>
        <v>3.4000000000000004</v>
      </c>
      <c r="X146" s="217">
        <f t="shared" si="10"/>
        <v>0</v>
      </c>
    </row>
    <row r="147" spans="2:24">
      <c r="B147" s="303"/>
      <c r="C147" s="303"/>
      <c r="D147" s="190"/>
      <c r="E147" s="190"/>
      <c r="F147" s="211"/>
      <c r="G147" s="189"/>
      <c r="H147" s="189"/>
      <c r="I147" s="189"/>
      <c r="J147" s="189"/>
      <c r="K147" s="192"/>
      <c r="L147" s="189"/>
      <c r="M147" s="189"/>
      <c r="N147" s="189"/>
      <c r="O147" s="189"/>
      <c r="P147" s="189"/>
      <c r="Q147" s="189"/>
      <c r="R147" s="189"/>
      <c r="S147" s="189"/>
      <c r="T147" s="189"/>
      <c r="U147" s="189"/>
      <c r="V147" s="189"/>
      <c r="W147" s="191"/>
      <c r="X147" s="217"/>
    </row>
    <row r="148" spans="2:24">
      <c r="B148" s="302" t="str">
        <f>'Price Sheet'!C154</f>
        <v>Granites</v>
      </c>
      <c r="C148" s="302" t="str">
        <f>'Price Sheet'!F154</f>
        <v>Feet</v>
      </c>
      <c r="D148" s="190" t="str">
        <f>'Price Sheet'!E154</f>
        <v>KC16001</v>
      </c>
      <c r="E148" s="292">
        <f>SUM('Price Sheet'!I154:Q154)+'Price Sheet'!T154</f>
        <v>0</v>
      </c>
      <c r="F148" s="211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98"/>
      <c r="S148" s="200"/>
      <c r="T148" s="199">
        <v>10</v>
      </c>
      <c r="U148" s="199"/>
      <c r="V148" s="199"/>
      <c r="W148" s="191">
        <f t="shared" si="9"/>
        <v>5.4</v>
      </c>
      <c r="X148" s="217">
        <f t="shared" si="10"/>
        <v>0</v>
      </c>
    </row>
    <row r="149" spans="2:24">
      <c r="B149" s="302" t="str">
        <f>'Price Sheet'!C155</f>
        <v>Granites</v>
      </c>
      <c r="C149" s="302" t="str">
        <f>'Price Sheet'!F155</f>
        <v>Small</v>
      </c>
      <c r="D149" s="190" t="str">
        <f>'Price Sheet'!E155</f>
        <v>KC16002</v>
      </c>
      <c r="E149" s="292">
        <f>SUM('Price Sheet'!I155:Q155)+'Price Sheet'!T155</f>
        <v>0</v>
      </c>
      <c r="F149" s="211">
        <v>2</v>
      </c>
      <c r="G149" s="189">
        <v>3</v>
      </c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98"/>
      <c r="S149" s="200"/>
      <c r="T149" s="199"/>
      <c r="U149" s="199"/>
      <c r="V149" s="199"/>
      <c r="W149" s="191">
        <f t="shared" si="9"/>
        <v>2.09</v>
      </c>
      <c r="X149" s="217">
        <f t="shared" si="10"/>
        <v>0</v>
      </c>
    </row>
    <row r="150" spans="2:24">
      <c r="B150" s="302" t="str">
        <f>'Price Sheet'!C156</f>
        <v>Granites</v>
      </c>
      <c r="C150" s="302" t="str">
        <f>'Price Sheet'!F156</f>
        <v>Med</v>
      </c>
      <c r="D150" s="190" t="str">
        <f>'Price Sheet'!E156</f>
        <v>KC16003</v>
      </c>
      <c r="E150" s="292">
        <f>SUM('Price Sheet'!I156:Q156)+'Price Sheet'!T156</f>
        <v>0</v>
      </c>
      <c r="F150" s="211"/>
      <c r="G150" s="189">
        <v>5</v>
      </c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98"/>
      <c r="S150" s="200"/>
      <c r="T150" s="199"/>
      <c r="U150" s="199"/>
      <c r="V150" s="199"/>
      <c r="W150" s="191">
        <f t="shared" si="9"/>
        <v>2.3499999999999996</v>
      </c>
      <c r="X150" s="217">
        <f t="shared" si="10"/>
        <v>0</v>
      </c>
    </row>
    <row r="151" spans="2:24">
      <c r="B151" s="302" t="str">
        <f>'Price Sheet'!C157</f>
        <v>Granites</v>
      </c>
      <c r="C151" s="302" t="str">
        <f>'Price Sheet'!F157</f>
        <v>Large</v>
      </c>
      <c r="D151" s="190" t="str">
        <f>'Price Sheet'!E157</f>
        <v>KC16004</v>
      </c>
      <c r="E151" s="292">
        <f>SUM('Price Sheet'!I157:Q157)+'Price Sheet'!T157</f>
        <v>0</v>
      </c>
      <c r="F151" s="211"/>
      <c r="G151" s="189"/>
      <c r="H151" s="189"/>
      <c r="I151" s="189">
        <v>4</v>
      </c>
      <c r="J151" s="189"/>
      <c r="K151" s="189">
        <v>1</v>
      </c>
      <c r="L151" s="189"/>
      <c r="M151" s="189"/>
      <c r="N151" s="189"/>
      <c r="O151" s="189"/>
      <c r="P151" s="189"/>
      <c r="Q151" s="189"/>
      <c r="R151" s="198"/>
      <c r="S151" s="200"/>
      <c r="T151" s="199"/>
      <c r="U151" s="199"/>
      <c r="V151" s="199"/>
      <c r="W151" s="191">
        <f t="shared" si="9"/>
        <v>3.0999999999999996</v>
      </c>
      <c r="X151" s="217">
        <f t="shared" si="10"/>
        <v>0</v>
      </c>
    </row>
    <row r="152" spans="2:24">
      <c r="B152" s="302" t="str">
        <f>'Price Sheet'!C158</f>
        <v>Granites</v>
      </c>
      <c r="C152" s="302" t="str">
        <f>'Price Sheet'!F158</f>
        <v>X-Large</v>
      </c>
      <c r="D152" s="190" t="str">
        <f>'Price Sheet'!E158</f>
        <v>KC16005</v>
      </c>
      <c r="E152" s="292">
        <f>SUM('Price Sheet'!I158:Q158)+'Price Sheet'!T158</f>
        <v>0</v>
      </c>
      <c r="F152" s="211"/>
      <c r="G152" s="189"/>
      <c r="H152" s="189">
        <v>1</v>
      </c>
      <c r="I152" s="189">
        <v>1</v>
      </c>
      <c r="J152" s="189">
        <v>1</v>
      </c>
      <c r="K152" s="189">
        <v>2</v>
      </c>
      <c r="L152" s="189"/>
      <c r="M152" s="189"/>
      <c r="N152" s="189"/>
      <c r="O152" s="189"/>
      <c r="P152" s="189"/>
      <c r="Q152" s="189"/>
      <c r="R152" s="198"/>
      <c r="S152" s="200"/>
      <c r="T152" s="199"/>
      <c r="U152" s="199"/>
      <c r="V152" s="199"/>
      <c r="W152" s="191">
        <f t="shared" si="9"/>
        <v>3.34</v>
      </c>
      <c r="X152" s="217">
        <f t="shared" si="10"/>
        <v>0</v>
      </c>
    </row>
    <row r="153" spans="2:24">
      <c r="B153" s="302" t="str">
        <f>'Price Sheet'!C159</f>
        <v>Granites</v>
      </c>
      <c r="C153" s="302" t="str">
        <f>'Price Sheet'!F159</f>
        <v>Prince</v>
      </c>
      <c r="D153" s="190" t="str">
        <f>'Price Sheet'!E159</f>
        <v>KC16006</v>
      </c>
      <c r="E153" s="292">
        <f>SUM('Price Sheet'!I159:Q159)+'Price Sheet'!T159</f>
        <v>0</v>
      </c>
      <c r="F153" s="211"/>
      <c r="G153" s="189"/>
      <c r="H153" s="189"/>
      <c r="I153" s="189"/>
      <c r="J153" s="189"/>
      <c r="K153" s="189"/>
      <c r="L153" s="189"/>
      <c r="M153" s="189"/>
      <c r="N153" s="189"/>
      <c r="O153" s="189"/>
      <c r="P153" s="189">
        <v>1</v>
      </c>
      <c r="Q153" s="189"/>
      <c r="R153" s="198"/>
      <c r="S153" s="200"/>
      <c r="T153" s="199"/>
      <c r="U153" s="199"/>
      <c r="V153" s="199"/>
      <c r="W153" s="191">
        <f t="shared" ref="W153:W223" si="19">(F153*$F$21)+(G153*$G$21)+(H153*$H$21)+(I153*$I$21)+(J153*$J$21)+(K153*$K$21)+(L153*$L$21)+(M153*$M$21)+(N153*$N$21)+(O153*$O$21)+(P153*$P$21)+(Q153*$Q$21)+(R153*$R$21)+(S153*$S$21)+(T153*$T$21)+(U153*$U$21)+(V153*$V$21)</f>
        <v>3.08</v>
      </c>
      <c r="X153" s="217">
        <f t="shared" ref="X153:X225" si="20">W153*E153</f>
        <v>0</v>
      </c>
    </row>
    <row r="154" spans="2:24">
      <c r="B154" s="302" t="str">
        <f>'Price Sheet'!C160</f>
        <v>Granites</v>
      </c>
      <c r="C154" s="302" t="str">
        <f>'Price Sheet'!F160</f>
        <v>Queen</v>
      </c>
      <c r="D154" s="190" t="str">
        <f>'Price Sheet'!E160</f>
        <v>KC16007</v>
      </c>
      <c r="E154" s="292">
        <f>SUM('Price Sheet'!I160:Q160)+'Price Sheet'!T160</f>
        <v>0</v>
      </c>
      <c r="F154" s="211"/>
      <c r="G154" s="189"/>
      <c r="H154" s="189"/>
      <c r="I154" s="189"/>
      <c r="J154" s="189"/>
      <c r="K154" s="189"/>
      <c r="L154" s="189"/>
      <c r="M154" s="189"/>
      <c r="N154" s="189">
        <v>1</v>
      </c>
      <c r="O154" s="189"/>
      <c r="P154" s="189"/>
      <c r="Q154" s="189"/>
      <c r="R154" s="198"/>
      <c r="S154" s="200"/>
      <c r="T154" s="199"/>
      <c r="U154" s="199"/>
      <c r="V154" s="199"/>
      <c r="W154" s="191">
        <f t="shared" si="19"/>
        <v>1.1499999999999999</v>
      </c>
      <c r="X154" s="217">
        <f t="shared" si="20"/>
        <v>0</v>
      </c>
    </row>
    <row r="155" spans="2:24" ht="15.75" thickBot="1">
      <c r="B155" s="301" t="str">
        <f>'Price Sheet'!C161</f>
        <v>Granites</v>
      </c>
      <c r="C155" s="301" t="str">
        <f>'Price Sheet'!F161</f>
        <v>King</v>
      </c>
      <c r="D155" s="205" t="str">
        <f>'Price Sheet'!E161</f>
        <v>KC16008</v>
      </c>
      <c r="E155" s="294">
        <f>SUM('Price Sheet'!I161:Q161)+'Price Sheet'!T161</f>
        <v>0</v>
      </c>
      <c r="F155" s="212"/>
      <c r="G155" s="202"/>
      <c r="H155" s="202"/>
      <c r="I155" s="202"/>
      <c r="J155" s="202"/>
      <c r="K155" s="202"/>
      <c r="L155" s="202"/>
      <c r="M155" s="202"/>
      <c r="N155" s="202"/>
      <c r="O155" s="202"/>
      <c r="P155" s="202"/>
      <c r="Q155" s="202">
        <v>1</v>
      </c>
      <c r="R155" s="203"/>
      <c r="S155" s="206"/>
      <c r="T155" s="204"/>
      <c r="U155" s="204"/>
      <c r="V155" s="204"/>
      <c r="W155" s="194">
        <f t="shared" si="19"/>
        <v>6.68</v>
      </c>
      <c r="X155" s="267">
        <f t="shared" si="20"/>
        <v>0</v>
      </c>
    </row>
    <row r="156" spans="2:24">
      <c r="B156" s="303" t="str">
        <f>'Price Sheet'!C162</f>
        <v>All Granites</v>
      </c>
      <c r="C156" s="303" t="str">
        <f>'Price Sheet'!F162</f>
        <v>All</v>
      </c>
      <c r="D156" s="190" t="str">
        <f>'Price Sheet'!E162</f>
        <v>KC16001,KC16002,KC16003,KC16004,KC16005,KC16006,KC16007,KC16008</v>
      </c>
      <c r="E156" s="292">
        <f>SUM('Price Sheet'!I162:Q162)+'Price Sheet'!T162</f>
        <v>0</v>
      </c>
      <c r="F156" s="211">
        <f>SUM(F148:F155)</f>
        <v>2</v>
      </c>
      <c r="G156" s="211">
        <f t="shared" ref="G156:V156" si="21">SUM(G148:G155)</f>
        <v>8</v>
      </c>
      <c r="H156" s="211">
        <f t="shared" si="21"/>
        <v>1</v>
      </c>
      <c r="I156" s="211">
        <f t="shared" si="21"/>
        <v>5</v>
      </c>
      <c r="J156" s="211">
        <f t="shared" si="21"/>
        <v>1</v>
      </c>
      <c r="K156" s="211">
        <f t="shared" si="21"/>
        <v>3</v>
      </c>
      <c r="L156" s="211">
        <f t="shared" si="21"/>
        <v>0</v>
      </c>
      <c r="M156" s="211">
        <f t="shared" si="21"/>
        <v>0</v>
      </c>
      <c r="N156" s="211">
        <f t="shared" si="21"/>
        <v>1</v>
      </c>
      <c r="O156" s="211">
        <f t="shared" si="21"/>
        <v>0</v>
      </c>
      <c r="P156" s="211">
        <f t="shared" si="21"/>
        <v>1</v>
      </c>
      <c r="Q156" s="211">
        <f t="shared" si="21"/>
        <v>1</v>
      </c>
      <c r="R156" s="211">
        <f t="shared" si="21"/>
        <v>0</v>
      </c>
      <c r="S156" s="211">
        <f t="shared" si="21"/>
        <v>0</v>
      </c>
      <c r="T156" s="211">
        <f t="shared" si="21"/>
        <v>10</v>
      </c>
      <c r="U156" s="211"/>
      <c r="V156" s="211">
        <f t="shared" si="21"/>
        <v>0</v>
      </c>
      <c r="W156" s="191">
        <f t="shared" si="19"/>
        <v>27.189999999999998</v>
      </c>
      <c r="X156" s="217">
        <f t="shared" si="20"/>
        <v>0</v>
      </c>
    </row>
    <row r="157" spans="2:24">
      <c r="B157" s="303"/>
      <c r="C157" s="303"/>
      <c r="D157" s="190"/>
      <c r="E157" s="190"/>
      <c r="F157" s="211"/>
      <c r="G157" s="189"/>
      <c r="H157" s="189"/>
      <c r="I157" s="189"/>
      <c r="J157" s="192"/>
      <c r="K157" s="189"/>
      <c r="L157" s="192"/>
      <c r="M157" s="192"/>
      <c r="N157" s="189"/>
      <c r="O157" s="189"/>
      <c r="P157" s="189"/>
      <c r="Q157" s="189"/>
      <c r="R157" s="189"/>
      <c r="S157" s="189"/>
      <c r="T157" s="189"/>
      <c r="U157" s="189"/>
      <c r="V157" s="189"/>
      <c r="W157" s="191"/>
      <c r="X157" s="217"/>
    </row>
    <row r="158" spans="2:24">
      <c r="B158" s="302" t="str">
        <f>'Price Sheet'!C164</f>
        <v>Imprint</v>
      </c>
      <c r="C158" s="302" t="str">
        <f>'Price Sheet'!F164</f>
        <v>Small</v>
      </c>
      <c r="D158" s="190" t="str">
        <f>'Price Sheet'!E164</f>
        <v>KC28001</v>
      </c>
      <c r="E158" s="292">
        <f>SUM('Price Sheet'!I164:Q164)+'Price Sheet'!T164</f>
        <v>0</v>
      </c>
      <c r="F158" s="211">
        <v>5</v>
      </c>
      <c r="G158" s="189"/>
      <c r="H158" s="189"/>
      <c r="I158" s="189"/>
      <c r="J158" s="189"/>
      <c r="K158" s="189"/>
      <c r="L158" s="189"/>
      <c r="M158" s="189"/>
      <c r="N158" s="189"/>
      <c r="O158" s="189"/>
      <c r="P158" s="189"/>
      <c r="Q158" s="189"/>
      <c r="R158" s="198"/>
      <c r="S158" s="200"/>
      <c r="T158" s="199"/>
      <c r="U158" s="199"/>
      <c r="V158" s="199"/>
      <c r="W158" s="191">
        <f t="shared" si="19"/>
        <v>1.7000000000000002</v>
      </c>
      <c r="X158" s="217">
        <f t="shared" si="20"/>
        <v>0</v>
      </c>
    </row>
    <row r="159" spans="2:24" ht="15.75" thickBot="1">
      <c r="B159" s="301" t="str">
        <f>'Price Sheet'!C165</f>
        <v>Imprint</v>
      </c>
      <c r="C159" s="301" t="str">
        <f>'Price Sheet'!F165</f>
        <v>Med</v>
      </c>
      <c r="D159" s="205" t="str">
        <f>'Price Sheet'!E165</f>
        <v>KC28002</v>
      </c>
      <c r="E159" s="294">
        <f>SUM('Price Sheet'!I165:Q165)+'Price Sheet'!T165</f>
        <v>0</v>
      </c>
      <c r="F159" s="212"/>
      <c r="G159" s="202">
        <v>5</v>
      </c>
      <c r="H159" s="202"/>
      <c r="I159" s="202"/>
      <c r="J159" s="202"/>
      <c r="K159" s="202"/>
      <c r="L159" s="202"/>
      <c r="M159" s="202"/>
      <c r="N159" s="202"/>
      <c r="O159" s="202"/>
      <c r="P159" s="202"/>
      <c r="Q159" s="202"/>
      <c r="R159" s="203"/>
      <c r="S159" s="206"/>
      <c r="T159" s="204"/>
      <c r="U159" s="204"/>
      <c r="V159" s="204"/>
      <c r="W159" s="194">
        <f t="shared" si="19"/>
        <v>2.3499999999999996</v>
      </c>
      <c r="X159" s="267">
        <f t="shared" si="20"/>
        <v>0</v>
      </c>
    </row>
    <row r="160" spans="2:24">
      <c r="B160" s="303" t="str">
        <f>'Price Sheet'!C166</f>
        <v>All Imprints</v>
      </c>
      <c r="C160" s="303" t="str">
        <f>'Price Sheet'!F166</f>
        <v>All</v>
      </c>
      <c r="D160" s="190" t="str">
        <f>'Price Sheet'!E166</f>
        <v>KC28001,KC28002</v>
      </c>
      <c r="E160" s="292">
        <f>SUM('Price Sheet'!I166:Q166)+'Price Sheet'!T166</f>
        <v>0</v>
      </c>
      <c r="F160" s="211">
        <f>SUM(F158:F159)</f>
        <v>5</v>
      </c>
      <c r="G160" s="211">
        <f t="shared" ref="G160:V160" si="22">SUM(G158:G159)</f>
        <v>5</v>
      </c>
      <c r="H160" s="211">
        <f t="shared" si="22"/>
        <v>0</v>
      </c>
      <c r="I160" s="211">
        <f t="shared" si="22"/>
        <v>0</v>
      </c>
      <c r="J160" s="211">
        <f t="shared" si="22"/>
        <v>0</v>
      </c>
      <c r="K160" s="211">
        <f t="shared" si="22"/>
        <v>0</v>
      </c>
      <c r="L160" s="211">
        <f t="shared" si="22"/>
        <v>0</v>
      </c>
      <c r="M160" s="211">
        <f t="shared" si="22"/>
        <v>0</v>
      </c>
      <c r="N160" s="211">
        <f t="shared" si="22"/>
        <v>0</v>
      </c>
      <c r="O160" s="211">
        <f t="shared" si="22"/>
        <v>0</v>
      </c>
      <c r="P160" s="211">
        <f t="shared" si="22"/>
        <v>0</v>
      </c>
      <c r="Q160" s="211">
        <f t="shared" si="22"/>
        <v>0</v>
      </c>
      <c r="R160" s="211">
        <f t="shared" si="22"/>
        <v>0</v>
      </c>
      <c r="S160" s="211">
        <f t="shared" si="22"/>
        <v>0</v>
      </c>
      <c r="T160" s="211">
        <f t="shared" si="22"/>
        <v>0</v>
      </c>
      <c r="U160" s="211"/>
      <c r="V160" s="211">
        <f t="shared" si="22"/>
        <v>0</v>
      </c>
      <c r="W160" s="191">
        <f t="shared" si="19"/>
        <v>4.05</v>
      </c>
      <c r="X160" s="217">
        <f t="shared" si="20"/>
        <v>0</v>
      </c>
    </row>
    <row r="161" spans="2:24">
      <c r="B161" s="303"/>
      <c r="C161" s="303"/>
      <c r="D161" s="190"/>
      <c r="E161" s="190"/>
      <c r="F161" s="211"/>
      <c r="G161" s="189"/>
      <c r="H161" s="189"/>
      <c r="I161" s="189"/>
      <c r="J161" s="189"/>
      <c r="K161" s="189"/>
      <c r="L161" s="189"/>
      <c r="M161" s="189"/>
      <c r="N161" s="189"/>
      <c r="O161" s="189"/>
      <c r="P161" s="189"/>
      <c r="Q161" s="189"/>
      <c r="R161" s="192"/>
      <c r="S161" s="189"/>
      <c r="T161" s="189"/>
      <c r="U161" s="189"/>
      <c r="V161" s="189"/>
      <c r="W161" s="191"/>
      <c r="X161" s="217"/>
    </row>
    <row r="162" spans="2:24">
      <c r="B162" s="302" t="str">
        <f>'Price Sheet'!C168</f>
        <v>Wafers</v>
      </c>
      <c r="C162" s="302" t="str">
        <f>'Price Sheet'!F168</f>
        <v>Feet</v>
      </c>
      <c r="D162" s="190" t="str">
        <f>'Price Sheet'!E168</f>
        <v>KC29001</v>
      </c>
      <c r="E162" s="292">
        <f>SUM('Price Sheet'!I168:Q168)+'Price Sheet'!T168</f>
        <v>0</v>
      </c>
      <c r="F162" s="211"/>
      <c r="G162" s="189"/>
      <c r="H162" s="189"/>
      <c r="I162" s="189"/>
      <c r="J162" s="189"/>
      <c r="K162" s="189"/>
      <c r="L162" s="189"/>
      <c r="M162" s="189"/>
      <c r="N162" s="189"/>
      <c r="O162" s="189"/>
      <c r="P162" s="189"/>
      <c r="Q162" s="189"/>
      <c r="R162" s="198"/>
      <c r="S162" s="200"/>
      <c r="T162" s="199">
        <v>10</v>
      </c>
      <c r="U162" s="199"/>
      <c r="V162" s="199"/>
      <c r="W162" s="191">
        <f t="shared" si="19"/>
        <v>5.4</v>
      </c>
      <c r="X162" s="217">
        <f t="shared" si="20"/>
        <v>0</v>
      </c>
    </row>
    <row r="163" spans="2:24">
      <c r="B163" s="302" t="str">
        <f>'Price Sheet'!C169</f>
        <v>Wafers</v>
      </c>
      <c r="C163" s="302" t="str">
        <f>'Price Sheet'!F169</f>
        <v>Sml</v>
      </c>
      <c r="D163" s="190" t="str">
        <f>'Price Sheet'!E169</f>
        <v>KC29002</v>
      </c>
      <c r="E163" s="292">
        <f>SUM('Price Sheet'!I169:Q169)+'Price Sheet'!T169</f>
        <v>0</v>
      </c>
      <c r="F163" s="211">
        <v>5</v>
      </c>
      <c r="G163" s="189"/>
      <c r="H163" s="189"/>
      <c r="I163" s="189"/>
      <c r="J163" s="189"/>
      <c r="K163" s="189"/>
      <c r="L163" s="189"/>
      <c r="M163" s="189"/>
      <c r="N163" s="189"/>
      <c r="O163" s="189"/>
      <c r="P163" s="189"/>
      <c r="Q163" s="189"/>
      <c r="R163" s="198"/>
      <c r="S163" s="200"/>
      <c r="T163" s="199"/>
      <c r="U163" s="199"/>
      <c r="V163" s="199"/>
      <c r="W163" s="191">
        <f>(F163*$F$21)+(G163*$G$21)+(H163*$H$21)+(I163*$I$21)+(J163*$J$21)+(K163*$K$21)+(L163*$L$21)+(M163*$M$21)+(N163*$N$21)+(O163*$O$21)+(P163*$P$21)+(Q163*$Q$21)+(R163*$R$21)+(S163*$S$21)+(T163*$T$21)+(U163*$U$21)+(V163*$V$21)</f>
        <v>1.7000000000000002</v>
      </c>
      <c r="X163" s="217">
        <f t="shared" si="20"/>
        <v>0</v>
      </c>
    </row>
    <row r="164" spans="2:24">
      <c r="B164" s="302" t="str">
        <f>'Price Sheet'!C170</f>
        <v>Wafers</v>
      </c>
      <c r="C164" s="302" t="str">
        <f>'Price Sheet'!F170</f>
        <v>Med</v>
      </c>
      <c r="D164" s="190" t="str">
        <f>'Price Sheet'!E170</f>
        <v>KC29003</v>
      </c>
      <c r="E164" s="292">
        <f>SUM('Price Sheet'!I170:Q170)+'Price Sheet'!T170</f>
        <v>0</v>
      </c>
      <c r="F164" s="211">
        <v>5</v>
      </c>
      <c r="G164" s="189"/>
      <c r="H164" s="189"/>
      <c r="I164" s="189"/>
      <c r="J164" s="189"/>
      <c r="K164" s="189"/>
      <c r="L164" s="189"/>
      <c r="M164" s="189"/>
      <c r="N164" s="189"/>
      <c r="O164" s="189"/>
      <c r="P164" s="189"/>
      <c r="Q164" s="189"/>
      <c r="R164" s="198"/>
      <c r="S164" s="200"/>
      <c r="T164" s="199"/>
      <c r="U164" s="199"/>
      <c r="V164" s="199"/>
      <c r="W164" s="191">
        <f t="shared" si="19"/>
        <v>1.7000000000000002</v>
      </c>
      <c r="X164" s="217">
        <f t="shared" si="20"/>
        <v>0</v>
      </c>
    </row>
    <row r="165" spans="2:24">
      <c r="B165" s="302" t="str">
        <f>'Price Sheet'!C171</f>
        <v>Wafers</v>
      </c>
      <c r="C165" s="302" t="str">
        <f>'Price Sheet'!F171</f>
        <v>Large</v>
      </c>
      <c r="D165" s="190" t="str">
        <f>'Price Sheet'!E171</f>
        <v>KC29004</v>
      </c>
      <c r="E165" s="292">
        <f>SUM('Price Sheet'!I171:Q171)+'Price Sheet'!T171</f>
        <v>0</v>
      </c>
      <c r="F165" s="211">
        <v>3</v>
      </c>
      <c r="G165" s="189">
        <v>2</v>
      </c>
      <c r="H165" s="189"/>
      <c r="I165" s="189"/>
      <c r="J165" s="189"/>
      <c r="K165" s="189"/>
      <c r="L165" s="189"/>
      <c r="M165" s="189"/>
      <c r="N165" s="189"/>
      <c r="O165" s="189"/>
      <c r="P165" s="189"/>
      <c r="Q165" s="189"/>
      <c r="R165" s="198"/>
      <c r="S165" s="200"/>
      <c r="T165" s="199"/>
      <c r="U165" s="199"/>
      <c r="V165" s="199"/>
      <c r="W165" s="191">
        <f t="shared" si="19"/>
        <v>1.96</v>
      </c>
      <c r="X165" s="217">
        <f t="shared" si="20"/>
        <v>0</v>
      </c>
    </row>
    <row r="166" spans="2:24">
      <c r="B166" s="302" t="str">
        <f>'Price Sheet'!C172</f>
        <v>Wafers</v>
      </c>
      <c r="C166" s="302" t="str">
        <f>'Price Sheet'!F172</f>
        <v>X-Large</v>
      </c>
      <c r="D166" s="190" t="str">
        <f>'Price Sheet'!E172</f>
        <v>KC29005</v>
      </c>
      <c r="E166" s="292">
        <f>SUM('Price Sheet'!I172:Q172)+'Price Sheet'!T172</f>
        <v>0</v>
      </c>
      <c r="F166" s="211"/>
      <c r="G166" s="189">
        <v>4</v>
      </c>
      <c r="H166" s="189">
        <v>1</v>
      </c>
      <c r="I166" s="189"/>
      <c r="J166" s="189"/>
      <c r="K166" s="189"/>
      <c r="L166" s="189"/>
      <c r="M166" s="189"/>
      <c r="N166" s="189"/>
      <c r="O166" s="189"/>
      <c r="P166" s="189"/>
      <c r="Q166" s="189"/>
      <c r="R166" s="198"/>
      <c r="S166" s="200"/>
      <c r="T166" s="199"/>
      <c r="U166" s="199"/>
      <c r="V166" s="199"/>
      <c r="W166" s="191">
        <f t="shared" si="19"/>
        <v>2.36</v>
      </c>
      <c r="X166" s="217">
        <f t="shared" si="20"/>
        <v>0</v>
      </c>
    </row>
    <row r="167" spans="2:24">
      <c r="B167" s="302" t="str">
        <f>'Price Sheet'!C173</f>
        <v>Wafers</v>
      </c>
      <c r="C167" s="302" t="str">
        <f>'Price Sheet'!F173</f>
        <v>Prince</v>
      </c>
      <c r="D167" s="190" t="str">
        <f>'Price Sheet'!E173</f>
        <v>KC29006</v>
      </c>
      <c r="E167" s="292">
        <f>SUM('Price Sheet'!I173:Q173)+'Price Sheet'!T173</f>
        <v>0</v>
      </c>
      <c r="F167" s="211"/>
      <c r="G167" s="189"/>
      <c r="H167" s="189">
        <v>1</v>
      </c>
      <c r="I167" s="189"/>
      <c r="J167" s="189"/>
      <c r="K167" s="189"/>
      <c r="L167" s="189"/>
      <c r="M167" s="189"/>
      <c r="N167" s="189"/>
      <c r="O167" s="189"/>
      <c r="P167" s="189"/>
      <c r="Q167" s="189"/>
      <c r="R167" s="198"/>
      <c r="S167" s="200"/>
      <c r="T167" s="199"/>
      <c r="U167" s="199"/>
      <c r="V167" s="199"/>
      <c r="W167" s="191">
        <f t="shared" si="19"/>
        <v>0.48</v>
      </c>
      <c r="X167" s="217">
        <f t="shared" si="20"/>
        <v>0</v>
      </c>
    </row>
    <row r="168" spans="2:24">
      <c r="B168" s="302" t="str">
        <f>'Price Sheet'!C174</f>
        <v>Wafers</v>
      </c>
      <c r="C168" s="302" t="str">
        <f>'Price Sheet'!F174</f>
        <v>Queen</v>
      </c>
      <c r="D168" s="190" t="str">
        <f>'Price Sheet'!E174</f>
        <v>KC29007</v>
      </c>
      <c r="E168" s="292">
        <f>SUM('Price Sheet'!I174:Q174)+'Price Sheet'!T174</f>
        <v>0</v>
      </c>
      <c r="F168" s="211"/>
      <c r="G168" s="189">
        <v>1</v>
      </c>
      <c r="H168" s="189"/>
      <c r="I168" s="189"/>
      <c r="J168" s="189"/>
      <c r="K168" s="189"/>
      <c r="L168" s="189"/>
      <c r="M168" s="189"/>
      <c r="N168" s="189"/>
      <c r="O168" s="189"/>
      <c r="P168" s="189"/>
      <c r="Q168" s="189"/>
      <c r="R168" s="198"/>
      <c r="S168" s="200"/>
      <c r="T168" s="199"/>
      <c r="U168" s="199"/>
      <c r="V168" s="199"/>
      <c r="W168" s="191">
        <f t="shared" si="19"/>
        <v>0.47</v>
      </c>
      <c r="X168" s="217">
        <f t="shared" si="20"/>
        <v>0</v>
      </c>
    </row>
    <row r="169" spans="2:24" ht="15.75" thickBot="1">
      <c r="B169" s="301" t="str">
        <f>'Price Sheet'!C175</f>
        <v>Wafers</v>
      </c>
      <c r="C169" s="301" t="str">
        <f>'Price Sheet'!F175</f>
        <v>King</v>
      </c>
      <c r="D169" s="205" t="str">
        <f>'Price Sheet'!E175</f>
        <v>KC29008</v>
      </c>
      <c r="E169" s="294">
        <f>SUM('Price Sheet'!I175:Q175)+'Price Sheet'!T175</f>
        <v>0</v>
      </c>
      <c r="F169" s="212"/>
      <c r="G169" s="202"/>
      <c r="H169" s="202"/>
      <c r="I169" s="202"/>
      <c r="J169" s="202">
        <v>1</v>
      </c>
      <c r="K169" s="202"/>
      <c r="L169" s="202"/>
      <c r="M169" s="202"/>
      <c r="N169" s="202"/>
      <c r="O169" s="202"/>
      <c r="P169" s="202"/>
      <c r="Q169" s="202"/>
      <c r="R169" s="203"/>
      <c r="S169" s="206"/>
      <c r="T169" s="204"/>
      <c r="U169" s="204"/>
      <c r="V169" s="204"/>
      <c r="W169" s="194">
        <f t="shared" si="19"/>
        <v>0.72</v>
      </c>
      <c r="X169" s="267">
        <f t="shared" si="20"/>
        <v>0</v>
      </c>
    </row>
    <row r="170" spans="2:24">
      <c r="B170" s="303" t="str">
        <f>'Price Sheet'!C176</f>
        <v>All Wafers</v>
      </c>
      <c r="C170" s="303" t="str">
        <f>'Price Sheet'!F176</f>
        <v>All</v>
      </c>
      <c r="D170" s="190" t="str">
        <f>'Price Sheet'!E176</f>
        <v>KC29001,KC29002,KC29003,KC29004,KC29005,KC29006,KC29007,KC29008</v>
      </c>
      <c r="E170" s="292">
        <f>SUM('Price Sheet'!I176:Q176)+'Price Sheet'!T176</f>
        <v>0</v>
      </c>
      <c r="F170" s="211">
        <f>SUM(F162:F169)</f>
        <v>13</v>
      </c>
      <c r="G170" s="211">
        <f t="shared" ref="G170:V170" si="23">SUM(G162:G169)</f>
        <v>7</v>
      </c>
      <c r="H170" s="211">
        <f t="shared" si="23"/>
        <v>2</v>
      </c>
      <c r="I170" s="211">
        <f t="shared" si="23"/>
        <v>0</v>
      </c>
      <c r="J170" s="211">
        <f t="shared" si="23"/>
        <v>1</v>
      </c>
      <c r="K170" s="211">
        <f t="shared" si="23"/>
        <v>0</v>
      </c>
      <c r="L170" s="211">
        <f t="shared" si="23"/>
        <v>0</v>
      </c>
      <c r="M170" s="211">
        <f t="shared" si="23"/>
        <v>0</v>
      </c>
      <c r="N170" s="211">
        <f t="shared" si="23"/>
        <v>0</v>
      </c>
      <c r="O170" s="211">
        <f t="shared" si="23"/>
        <v>0</v>
      </c>
      <c r="P170" s="211">
        <f t="shared" si="23"/>
        <v>0</v>
      </c>
      <c r="Q170" s="211">
        <f t="shared" si="23"/>
        <v>0</v>
      </c>
      <c r="R170" s="211">
        <f t="shared" si="23"/>
        <v>0</v>
      </c>
      <c r="S170" s="211">
        <f t="shared" si="23"/>
        <v>0</v>
      </c>
      <c r="T170" s="211">
        <f t="shared" si="23"/>
        <v>10</v>
      </c>
      <c r="U170" s="211"/>
      <c r="V170" s="211">
        <f t="shared" si="23"/>
        <v>0</v>
      </c>
      <c r="W170" s="191">
        <f t="shared" ref="W170:W178" si="24">(F170*$F$21)+(G170*$G$21)+(H170*$H$21)+(I170*$I$21)+(J170*$J$21)+(K170*$K$21)+(L170*$L$21)+(M170*$M$21)+(N170*$N$21)+(O170*$O$21)+(P170*$P$21)+(Q170*$Q$21)+(R170*$R$21)+(S170*$S$21)+(T170*$T$21)+(U170*$U$21)+(V170*$V$21)</f>
        <v>14.790000000000001</v>
      </c>
      <c r="X170" s="217">
        <f t="shared" ref="X170:X178" si="25">W170*E170</f>
        <v>0</v>
      </c>
    </row>
    <row r="171" spans="2:24">
      <c r="B171" s="303"/>
      <c r="C171" s="303"/>
      <c r="D171" s="190"/>
      <c r="F171" s="211"/>
      <c r="G171" s="189"/>
      <c r="H171" s="189"/>
      <c r="I171" s="189"/>
      <c r="J171" s="189"/>
      <c r="K171" s="189"/>
      <c r="L171" s="189"/>
      <c r="M171" s="189"/>
      <c r="N171" s="189"/>
      <c r="O171" s="189"/>
      <c r="P171" s="189"/>
      <c r="Q171" s="189"/>
      <c r="R171" s="189"/>
      <c r="S171" s="189"/>
      <c r="T171" s="189"/>
      <c r="U171" s="189"/>
      <c r="V171" s="189"/>
      <c r="W171" s="191"/>
      <c r="X171" s="217"/>
    </row>
    <row r="172" spans="2:24">
      <c r="B172" s="303" t="str">
        <f>'Price Sheet'!C178</f>
        <v>Wafers 2.0</v>
      </c>
      <c r="C172" s="303" t="str">
        <f>'Price Sheet'!F178</f>
        <v>X-Large</v>
      </c>
      <c r="D172" s="190" t="str">
        <f>'Price Sheet'!E178</f>
        <v>KC29009</v>
      </c>
      <c r="E172" s="292">
        <f>SUM('Price Sheet'!I178:Q178)+'Price Sheet'!T178</f>
        <v>0</v>
      </c>
      <c r="F172" s="211"/>
      <c r="G172" s="189">
        <v>1</v>
      </c>
      <c r="H172" s="189">
        <v>4</v>
      </c>
      <c r="I172" s="189"/>
      <c r="J172" s="189"/>
      <c r="K172" s="189"/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89"/>
      <c r="W172" s="191">
        <f>(F172*$F$21)+(G172*$G$21)+(H172*$H$21)+(I172*$I$21)+(J172*$J$21)+(K172*$K$21)+(L172*$L$21)+(M172*$M$21)+(N172*$N$21)+(O172*$O$21)+(P172*$P$21)+(Q172*$Q$21)+(R172*$R$21)+(S172*$S$21)+(T172*$T$21)+(U172*$U$21)+(V172*$V$21)</f>
        <v>2.3899999999999997</v>
      </c>
      <c r="X172" s="217">
        <f t="shared" si="25"/>
        <v>0</v>
      </c>
    </row>
    <row r="173" spans="2:24">
      <c r="B173" s="303" t="str">
        <f>'Price Sheet'!C179</f>
        <v>Wafers 2.0</v>
      </c>
      <c r="C173" s="303" t="str">
        <f>'Price Sheet'!F179</f>
        <v>Princess</v>
      </c>
      <c r="D173" s="190" t="str">
        <f>'Price Sheet'!E179</f>
        <v>KC29010</v>
      </c>
      <c r="E173" s="292">
        <f>SUM('Price Sheet'!I179:Q179)+'Price Sheet'!T179</f>
        <v>0</v>
      </c>
      <c r="F173" s="211"/>
      <c r="G173" s="189"/>
      <c r="H173" s="189"/>
      <c r="I173" s="189">
        <v>1</v>
      </c>
      <c r="J173" s="189"/>
      <c r="K173" s="189"/>
      <c r="L173" s="189"/>
      <c r="M173" s="189"/>
      <c r="N173" s="189"/>
      <c r="O173" s="189"/>
      <c r="P173" s="189"/>
      <c r="Q173" s="189"/>
      <c r="R173" s="189"/>
      <c r="S173" s="189"/>
      <c r="T173" s="189"/>
      <c r="U173" s="189"/>
      <c r="V173" s="189"/>
      <c r="W173" s="191">
        <f t="shared" si="24"/>
        <v>0.57999999999999996</v>
      </c>
      <c r="X173" s="217">
        <f t="shared" si="25"/>
        <v>0</v>
      </c>
    </row>
    <row r="174" spans="2:24">
      <c r="B174" s="303" t="str">
        <f>'Price Sheet'!C180</f>
        <v>Wafers 2.0</v>
      </c>
      <c r="C174" s="303" t="str">
        <f>'Price Sheet'!F180</f>
        <v>Princess #2</v>
      </c>
      <c r="D174" s="190" t="str">
        <f>'Price Sheet'!E180</f>
        <v>KC29011</v>
      </c>
      <c r="E174" s="292">
        <f>SUM('Price Sheet'!I180:Q180)+'Price Sheet'!T180</f>
        <v>0</v>
      </c>
      <c r="F174" s="211"/>
      <c r="G174" s="189">
        <v>1</v>
      </c>
      <c r="H174" s="189"/>
      <c r="I174" s="189"/>
      <c r="J174" s="189"/>
      <c r="K174" s="189"/>
      <c r="L174" s="189"/>
      <c r="M174" s="189"/>
      <c r="N174" s="189"/>
      <c r="O174" s="189"/>
      <c r="P174" s="189"/>
      <c r="Q174" s="189"/>
      <c r="R174" s="189"/>
      <c r="S174" s="189"/>
      <c r="T174" s="189"/>
      <c r="U174" s="189"/>
      <c r="V174" s="189"/>
      <c r="W174" s="191">
        <f t="shared" si="24"/>
        <v>0.47</v>
      </c>
      <c r="X174" s="217">
        <f t="shared" si="25"/>
        <v>0</v>
      </c>
    </row>
    <row r="175" spans="2:24">
      <c r="B175" s="303" t="str">
        <f>'Price Sheet'!C181</f>
        <v>Wafers 2.0</v>
      </c>
      <c r="C175" s="303" t="str">
        <f>'Price Sheet'!F181</f>
        <v>Prince</v>
      </c>
      <c r="D175" s="190" t="str">
        <f>'Price Sheet'!E181</f>
        <v>KC29012</v>
      </c>
      <c r="E175" s="292">
        <f>SUM('Price Sheet'!I181:Q181)+'Price Sheet'!T181</f>
        <v>0</v>
      </c>
      <c r="F175" s="211"/>
      <c r="G175" s="189"/>
      <c r="H175" s="189"/>
      <c r="I175" s="189">
        <v>1</v>
      </c>
      <c r="J175" s="189"/>
      <c r="K175" s="189"/>
      <c r="L175" s="189"/>
      <c r="M175" s="189"/>
      <c r="N175" s="189"/>
      <c r="O175" s="189"/>
      <c r="P175" s="189"/>
      <c r="Q175" s="189"/>
      <c r="R175" s="189"/>
      <c r="S175" s="189"/>
      <c r="T175" s="189"/>
      <c r="U175" s="189"/>
      <c r="V175" s="189"/>
      <c r="W175" s="191">
        <f t="shared" si="24"/>
        <v>0.57999999999999996</v>
      </c>
      <c r="X175" s="217">
        <f t="shared" si="25"/>
        <v>0</v>
      </c>
    </row>
    <row r="176" spans="2:24">
      <c r="B176" s="303" t="str">
        <f>'Price Sheet'!C182</f>
        <v>Wafers 2.0</v>
      </c>
      <c r="C176" s="303" t="str">
        <f>'Price Sheet'!F182</f>
        <v>Queen</v>
      </c>
      <c r="D176" s="190" t="str">
        <f>'Price Sheet'!E182</f>
        <v>KC29013</v>
      </c>
      <c r="E176" s="292">
        <f>SUM('Price Sheet'!I182:Q182)+'Price Sheet'!T182</f>
        <v>0</v>
      </c>
      <c r="F176" s="211"/>
      <c r="G176" s="189"/>
      <c r="H176" s="189"/>
      <c r="I176" s="189"/>
      <c r="J176" s="189">
        <v>1</v>
      </c>
      <c r="K176" s="189"/>
      <c r="L176" s="189"/>
      <c r="M176" s="189"/>
      <c r="N176" s="189"/>
      <c r="O176" s="189"/>
      <c r="P176" s="189"/>
      <c r="Q176" s="189"/>
      <c r="R176" s="189"/>
      <c r="S176" s="189"/>
      <c r="T176" s="189"/>
      <c r="U176" s="189"/>
      <c r="V176" s="189"/>
      <c r="W176" s="191">
        <f t="shared" si="24"/>
        <v>0.72</v>
      </c>
      <c r="X176" s="217">
        <f t="shared" si="25"/>
        <v>0</v>
      </c>
    </row>
    <row r="177" spans="2:24">
      <c r="B177" s="303" t="str">
        <f>'Price Sheet'!C183</f>
        <v>Wafers 2.0</v>
      </c>
      <c r="C177" s="303" t="str">
        <f>'Price Sheet'!F183</f>
        <v>King</v>
      </c>
      <c r="D177" s="190" t="str">
        <f>'Price Sheet'!E183</f>
        <v>KC29014</v>
      </c>
      <c r="E177" s="292">
        <f>SUM('Price Sheet'!I183:Q183)+'Price Sheet'!T183</f>
        <v>0</v>
      </c>
      <c r="F177" s="211"/>
      <c r="G177" s="189"/>
      <c r="H177" s="189">
        <v>1</v>
      </c>
      <c r="I177" s="189"/>
      <c r="J177" s="189"/>
      <c r="K177" s="189"/>
      <c r="L177" s="189"/>
      <c r="M177" s="189"/>
      <c r="N177" s="189"/>
      <c r="O177" s="189"/>
      <c r="P177" s="189"/>
      <c r="Q177" s="189"/>
      <c r="R177" s="189"/>
      <c r="S177" s="189"/>
      <c r="T177" s="189"/>
      <c r="U177" s="189"/>
      <c r="V177" s="189"/>
      <c r="W177" s="191">
        <f t="shared" si="24"/>
        <v>0.48</v>
      </c>
      <c r="X177" s="217">
        <f t="shared" si="25"/>
        <v>0</v>
      </c>
    </row>
    <row r="178" spans="2:24" ht="15.75" thickBot="1">
      <c r="B178" s="301" t="str">
        <f>'Price Sheet'!C184</f>
        <v>Wafers 2.0</v>
      </c>
      <c r="C178" s="301" t="str">
        <f>'Price Sheet'!F184</f>
        <v>Emperor</v>
      </c>
      <c r="D178" s="205" t="str">
        <f>'Price Sheet'!E184</f>
        <v>KC29015</v>
      </c>
      <c r="E178" s="295">
        <f>SUM('Price Sheet'!I184:Q184)+'Price Sheet'!T184</f>
        <v>0</v>
      </c>
      <c r="F178" s="212"/>
      <c r="G178" s="202"/>
      <c r="H178" s="202"/>
      <c r="I178" s="202"/>
      <c r="J178" s="202"/>
      <c r="K178" s="202">
        <v>1</v>
      </c>
      <c r="L178" s="202"/>
      <c r="M178" s="202"/>
      <c r="N178" s="202"/>
      <c r="O178" s="202"/>
      <c r="P178" s="202"/>
      <c r="Q178" s="202"/>
      <c r="R178" s="202"/>
      <c r="S178" s="202"/>
      <c r="T178" s="202"/>
      <c r="U178" s="202"/>
      <c r="V178" s="202"/>
      <c r="W178" s="194">
        <f t="shared" si="24"/>
        <v>0.78</v>
      </c>
      <c r="X178" s="267">
        <f t="shared" si="25"/>
        <v>0</v>
      </c>
    </row>
    <row r="179" spans="2:24">
      <c r="B179" s="303" t="str">
        <f>'Price Sheet'!C185</f>
        <v>All Wafers 2.0</v>
      </c>
      <c r="C179" s="303" t="str">
        <f>'Price Sheet'!F185</f>
        <v>All</v>
      </c>
      <c r="D179" s="190" t="str">
        <f>'Price Sheet'!E185</f>
        <v>KC29009,KC29010,KC29011,KC29012,KC29013,KC29014,KC29015</v>
      </c>
      <c r="E179" s="292">
        <f>SUM('Price Sheet'!I185:Q185)+'Price Sheet'!T185</f>
        <v>0</v>
      </c>
      <c r="F179" s="211">
        <f>SUM(F172:F178)</f>
        <v>0</v>
      </c>
      <c r="G179" s="211">
        <f t="shared" ref="G179:V179" si="26">SUM(G172:G178)</f>
        <v>2</v>
      </c>
      <c r="H179" s="211">
        <f t="shared" si="26"/>
        <v>5</v>
      </c>
      <c r="I179" s="211">
        <f t="shared" si="26"/>
        <v>2</v>
      </c>
      <c r="J179" s="211">
        <f t="shared" si="26"/>
        <v>1</v>
      </c>
      <c r="K179" s="211">
        <f t="shared" si="26"/>
        <v>1</v>
      </c>
      <c r="L179" s="211">
        <f t="shared" si="26"/>
        <v>0</v>
      </c>
      <c r="M179" s="211">
        <f t="shared" si="26"/>
        <v>0</v>
      </c>
      <c r="N179" s="211">
        <f t="shared" si="26"/>
        <v>0</v>
      </c>
      <c r="O179" s="211">
        <f t="shared" si="26"/>
        <v>0</v>
      </c>
      <c r="P179" s="211">
        <f t="shared" si="26"/>
        <v>0</v>
      </c>
      <c r="Q179" s="211">
        <f t="shared" si="26"/>
        <v>0</v>
      </c>
      <c r="R179" s="211">
        <f t="shared" si="26"/>
        <v>0</v>
      </c>
      <c r="S179" s="211">
        <f t="shared" si="26"/>
        <v>0</v>
      </c>
      <c r="T179" s="211">
        <f t="shared" si="26"/>
        <v>0</v>
      </c>
      <c r="U179" s="211">
        <f t="shared" si="26"/>
        <v>0</v>
      </c>
      <c r="V179" s="211">
        <f t="shared" si="26"/>
        <v>0</v>
      </c>
      <c r="W179" s="191">
        <f>(F179*$F$21)+(G179*$G$21)+(H179*$H$21)+(I179*$I$21)+(J179*$J$21)+(K179*$K$21)+(L179*$L$21)+(M179*$M$21)+(N179*$N$21)+(O179*$O$21)+(P179*$P$21)+(Q179*$Q$21)+(R179*$R$21)+(S179*$S$21)+(T179*$T$21)+(U179*$U$21)+(V179*$V$21)</f>
        <v>6</v>
      </c>
      <c r="X179" s="217">
        <f>W179*E179</f>
        <v>0</v>
      </c>
    </row>
    <row r="180" spans="2:24">
      <c r="B180" s="303"/>
      <c r="C180" s="303"/>
      <c r="D180" s="190"/>
      <c r="F180" s="211"/>
      <c r="G180" s="189"/>
      <c r="H180" s="189"/>
      <c r="I180" s="189"/>
      <c r="J180" s="189"/>
      <c r="K180" s="189"/>
      <c r="L180" s="189"/>
      <c r="M180" s="189"/>
      <c r="N180" s="189"/>
      <c r="O180" s="189"/>
      <c r="P180" s="189"/>
      <c r="Q180" s="189"/>
      <c r="R180" s="189"/>
      <c r="S180" s="189"/>
      <c r="T180" s="189"/>
      <c r="U180" s="189"/>
      <c r="V180" s="189"/>
      <c r="W180" s="191"/>
      <c r="X180" s="217"/>
    </row>
    <row r="181" spans="2:24">
      <c r="B181" s="302" t="str">
        <f>'Price Sheet'!C187</f>
        <v>Fragments</v>
      </c>
      <c r="C181" s="302" t="str">
        <f>'Price Sheet'!F187</f>
        <v>X-Small</v>
      </c>
      <c r="D181" s="190" t="str">
        <f>'Price Sheet'!E187</f>
        <v>KC17001</v>
      </c>
      <c r="E181" s="292">
        <f>SUM('Price Sheet'!I187:Q187)+'Price Sheet'!T187</f>
        <v>0</v>
      </c>
      <c r="F181" s="211"/>
      <c r="G181" s="189"/>
      <c r="H181" s="189"/>
      <c r="I181" s="189"/>
      <c r="J181" s="189"/>
      <c r="K181" s="189"/>
      <c r="L181" s="189"/>
      <c r="M181" s="189"/>
      <c r="N181" s="189"/>
      <c r="O181" s="189"/>
      <c r="P181" s="189"/>
      <c r="Q181" s="189"/>
      <c r="R181" s="198"/>
      <c r="S181" s="201">
        <v>10</v>
      </c>
      <c r="T181" s="199"/>
      <c r="U181" s="199"/>
      <c r="V181" s="199"/>
      <c r="W181" s="191">
        <f t="shared" si="19"/>
        <v>5.4</v>
      </c>
      <c r="X181" s="217">
        <f t="shared" si="20"/>
        <v>0</v>
      </c>
    </row>
    <row r="182" spans="2:24">
      <c r="B182" s="302" t="str">
        <f>'Price Sheet'!C188</f>
        <v>Fragments</v>
      </c>
      <c r="C182" s="302" t="str">
        <f>'Price Sheet'!F188</f>
        <v>Small</v>
      </c>
      <c r="D182" s="190" t="str">
        <f>'Price Sheet'!E188</f>
        <v>KC17002</v>
      </c>
      <c r="E182" s="292">
        <f>SUM('Price Sheet'!I188:Q188)+'Price Sheet'!T188</f>
        <v>0</v>
      </c>
      <c r="F182" s="211">
        <v>10</v>
      </c>
      <c r="G182" s="189"/>
      <c r="H182" s="189"/>
      <c r="I182" s="189"/>
      <c r="J182" s="189"/>
      <c r="K182" s="189"/>
      <c r="L182" s="189"/>
      <c r="M182" s="189"/>
      <c r="N182" s="189"/>
      <c r="O182" s="189"/>
      <c r="P182" s="189"/>
      <c r="Q182" s="189"/>
      <c r="R182" s="198"/>
      <c r="S182" s="200">
        <v>10</v>
      </c>
      <c r="T182" s="199"/>
      <c r="U182" s="199"/>
      <c r="V182" s="199"/>
      <c r="W182" s="191">
        <f t="shared" si="19"/>
        <v>8.8000000000000007</v>
      </c>
      <c r="X182" s="217">
        <f t="shared" si="20"/>
        <v>0</v>
      </c>
    </row>
    <row r="183" spans="2:24">
      <c r="B183" s="302" t="str">
        <f>'Price Sheet'!C189</f>
        <v>Fragments</v>
      </c>
      <c r="C183" s="302" t="str">
        <f>'Price Sheet'!F189</f>
        <v>Med</v>
      </c>
      <c r="D183" s="190" t="str">
        <f>'Price Sheet'!E189</f>
        <v>KC17003</v>
      </c>
      <c r="E183" s="292">
        <f>SUM('Price Sheet'!I189:Q189)+'Price Sheet'!T189</f>
        <v>0</v>
      </c>
      <c r="F183" s="211">
        <v>5</v>
      </c>
      <c r="G183" s="189"/>
      <c r="H183" s="189"/>
      <c r="I183" s="189"/>
      <c r="J183" s="189"/>
      <c r="K183" s="189"/>
      <c r="L183" s="189"/>
      <c r="M183" s="189"/>
      <c r="N183" s="189"/>
      <c r="O183" s="189"/>
      <c r="P183" s="189"/>
      <c r="Q183" s="189"/>
      <c r="R183" s="198"/>
      <c r="S183" s="200"/>
      <c r="T183" s="199"/>
      <c r="U183" s="199"/>
      <c r="V183" s="199"/>
      <c r="W183" s="191">
        <f t="shared" si="19"/>
        <v>1.7000000000000002</v>
      </c>
      <c r="X183" s="217">
        <f t="shared" si="20"/>
        <v>0</v>
      </c>
    </row>
    <row r="184" spans="2:24">
      <c r="B184" s="302" t="str">
        <f>'Price Sheet'!C190</f>
        <v>Fragments</v>
      </c>
      <c r="C184" s="302" t="str">
        <f>'Price Sheet'!F190</f>
        <v>Large</v>
      </c>
      <c r="D184" s="190" t="str">
        <f>'Price Sheet'!E190</f>
        <v>KC17004</v>
      </c>
      <c r="E184" s="292">
        <f>SUM('Price Sheet'!I190:Q190)+'Price Sheet'!T190</f>
        <v>0</v>
      </c>
      <c r="F184" s="211"/>
      <c r="G184" s="189">
        <v>3</v>
      </c>
      <c r="H184" s="189">
        <v>2</v>
      </c>
      <c r="I184" s="189"/>
      <c r="J184" s="189"/>
      <c r="K184" s="189"/>
      <c r="L184" s="189"/>
      <c r="M184" s="189"/>
      <c r="N184" s="189"/>
      <c r="O184" s="189"/>
      <c r="P184" s="189"/>
      <c r="Q184" s="189"/>
      <c r="R184" s="198"/>
      <c r="S184" s="200"/>
      <c r="T184" s="199"/>
      <c r="U184" s="199"/>
      <c r="V184" s="199"/>
      <c r="W184" s="191">
        <f t="shared" si="19"/>
        <v>2.37</v>
      </c>
      <c r="X184" s="217">
        <f t="shared" si="20"/>
        <v>0</v>
      </c>
    </row>
    <row r="185" spans="2:24">
      <c r="B185" s="302" t="str">
        <f>'Price Sheet'!C191</f>
        <v>Fragments</v>
      </c>
      <c r="C185" s="302" t="str">
        <f>'Price Sheet'!F191</f>
        <v>X-Large</v>
      </c>
      <c r="D185" s="190" t="str">
        <f>'Price Sheet'!E191</f>
        <v>KC17005</v>
      </c>
      <c r="E185" s="292">
        <f>SUM('Price Sheet'!I191:Q191)+'Price Sheet'!T191</f>
        <v>0</v>
      </c>
      <c r="F185" s="211"/>
      <c r="G185" s="189">
        <v>4</v>
      </c>
      <c r="H185" s="189">
        <v>1</v>
      </c>
      <c r="I185" s="189"/>
      <c r="J185" s="189"/>
      <c r="K185" s="189"/>
      <c r="L185" s="189"/>
      <c r="M185" s="189"/>
      <c r="N185" s="189"/>
      <c r="O185" s="189"/>
      <c r="P185" s="189"/>
      <c r="Q185" s="189"/>
      <c r="R185" s="198"/>
      <c r="S185" s="200"/>
      <c r="T185" s="199"/>
      <c r="U185" s="199"/>
      <c r="V185" s="199"/>
      <c r="W185" s="191">
        <f t="shared" si="19"/>
        <v>2.36</v>
      </c>
      <c r="X185" s="217">
        <f t="shared" si="20"/>
        <v>0</v>
      </c>
    </row>
    <row r="186" spans="2:24">
      <c r="B186" s="302" t="str">
        <f>'Price Sheet'!C192</f>
        <v>Fragments</v>
      </c>
      <c r="C186" s="302" t="str">
        <f>'Price Sheet'!F192</f>
        <v>Prince</v>
      </c>
      <c r="D186" s="190" t="str">
        <f>'Price Sheet'!E192</f>
        <v>KC17006</v>
      </c>
      <c r="E186" s="292">
        <f>SUM('Price Sheet'!I192:Q192)+'Price Sheet'!T192</f>
        <v>0</v>
      </c>
      <c r="F186" s="211"/>
      <c r="G186" s="189"/>
      <c r="H186" s="189">
        <v>1</v>
      </c>
      <c r="I186" s="189"/>
      <c r="J186" s="189"/>
      <c r="K186" s="189"/>
      <c r="L186" s="189"/>
      <c r="M186" s="189"/>
      <c r="N186" s="189"/>
      <c r="O186" s="189"/>
      <c r="P186" s="189"/>
      <c r="Q186" s="189"/>
      <c r="R186" s="198"/>
      <c r="S186" s="200"/>
      <c r="T186" s="199"/>
      <c r="U186" s="199"/>
      <c r="V186" s="199"/>
      <c r="W186" s="191">
        <f t="shared" si="19"/>
        <v>0.48</v>
      </c>
      <c r="X186" s="217">
        <f t="shared" si="20"/>
        <v>0</v>
      </c>
    </row>
    <row r="187" spans="2:24">
      <c r="B187" s="302" t="str">
        <f>'Price Sheet'!C193</f>
        <v>Fragments</v>
      </c>
      <c r="C187" s="302" t="str">
        <f>'Price Sheet'!F193</f>
        <v>Queen</v>
      </c>
      <c r="D187" s="190" t="str">
        <f>'Price Sheet'!E193</f>
        <v>KC17007</v>
      </c>
      <c r="E187" s="292">
        <f>SUM('Price Sheet'!I193:Q193)+'Price Sheet'!T193</f>
        <v>0</v>
      </c>
      <c r="F187" s="211"/>
      <c r="G187" s="189"/>
      <c r="H187" s="189"/>
      <c r="I187" s="189"/>
      <c r="J187" s="189">
        <v>1</v>
      </c>
      <c r="K187" s="189"/>
      <c r="L187" s="189"/>
      <c r="M187" s="189"/>
      <c r="N187" s="189"/>
      <c r="O187" s="189"/>
      <c r="P187" s="189"/>
      <c r="Q187" s="189"/>
      <c r="R187" s="198"/>
      <c r="S187" s="200"/>
      <c r="T187" s="199"/>
      <c r="U187" s="199"/>
      <c r="V187" s="199"/>
      <c r="W187" s="191">
        <f t="shared" si="19"/>
        <v>0.72</v>
      </c>
      <c r="X187" s="217">
        <f t="shared" si="20"/>
        <v>0</v>
      </c>
    </row>
    <row r="188" spans="2:24" ht="15.75" thickBot="1">
      <c r="B188" s="301" t="str">
        <f>'Price Sheet'!C194</f>
        <v>Fragments</v>
      </c>
      <c r="C188" s="301" t="str">
        <f>'Price Sheet'!F194</f>
        <v>King</v>
      </c>
      <c r="D188" s="205" t="str">
        <f>'Price Sheet'!E194</f>
        <v>KC17008</v>
      </c>
      <c r="E188" s="294">
        <f>SUM('Price Sheet'!I194:Q194)+'Price Sheet'!T194</f>
        <v>0</v>
      </c>
      <c r="F188" s="212"/>
      <c r="G188" s="202"/>
      <c r="H188" s="202"/>
      <c r="I188" s="202"/>
      <c r="J188" s="202"/>
      <c r="K188" s="202"/>
      <c r="L188" s="202">
        <v>1</v>
      </c>
      <c r="M188" s="202"/>
      <c r="N188" s="202"/>
      <c r="O188" s="202"/>
      <c r="P188" s="202"/>
      <c r="Q188" s="202"/>
      <c r="R188" s="203"/>
      <c r="S188" s="206"/>
      <c r="T188" s="204"/>
      <c r="U188" s="204"/>
      <c r="V188" s="204"/>
      <c r="W188" s="194">
        <f t="shared" si="19"/>
        <v>0.99</v>
      </c>
      <c r="X188" s="267">
        <f t="shared" si="20"/>
        <v>0</v>
      </c>
    </row>
    <row r="189" spans="2:24">
      <c r="B189" s="303" t="str">
        <f>'Price Sheet'!C195</f>
        <v>All Fragments</v>
      </c>
      <c r="C189" s="303" t="str">
        <f>'Price Sheet'!F195</f>
        <v>All</v>
      </c>
      <c r="D189" s="190" t="str">
        <f>'Price Sheet'!E195</f>
        <v>KC17001,KC17002,KC17003,KC17004,KC17005,KC17006,KC17007,KC17008</v>
      </c>
      <c r="E189" s="292">
        <f>SUM('Price Sheet'!I195:Q195)+'Price Sheet'!T195</f>
        <v>0</v>
      </c>
      <c r="F189" s="211">
        <f>SUM(F181:F188)</f>
        <v>15</v>
      </c>
      <c r="G189" s="211">
        <f t="shared" ref="G189:V189" si="27">SUM(G181:G188)</f>
        <v>7</v>
      </c>
      <c r="H189" s="211">
        <f t="shared" si="27"/>
        <v>4</v>
      </c>
      <c r="I189" s="211">
        <f t="shared" si="27"/>
        <v>0</v>
      </c>
      <c r="J189" s="211">
        <f t="shared" si="27"/>
        <v>1</v>
      </c>
      <c r="K189" s="211">
        <f t="shared" si="27"/>
        <v>0</v>
      </c>
      <c r="L189" s="211">
        <f t="shared" si="27"/>
        <v>1</v>
      </c>
      <c r="M189" s="211">
        <f t="shared" si="27"/>
        <v>0</v>
      </c>
      <c r="N189" s="211">
        <f t="shared" si="27"/>
        <v>0</v>
      </c>
      <c r="O189" s="211">
        <f t="shared" si="27"/>
        <v>0</v>
      </c>
      <c r="P189" s="211">
        <f t="shared" si="27"/>
        <v>0</v>
      </c>
      <c r="Q189" s="211">
        <f t="shared" si="27"/>
        <v>0</v>
      </c>
      <c r="R189" s="211">
        <f t="shared" si="27"/>
        <v>0</v>
      </c>
      <c r="S189" s="211">
        <f t="shared" si="27"/>
        <v>20</v>
      </c>
      <c r="T189" s="211">
        <f t="shared" si="27"/>
        <v>0</v>
      </c>
      <c r="U189" s="211"/>
      <c r="V189" s="211">
        <f t="shared" si="27"/>
        <v>0</v>
      </c>
      <c r="W189" s="191">
        <f t="shared" si="19"/>
        <v>22.82</v>
      </c>
      <c r="X189" s="217">
        <f t="shared" si="20"/>
        <v>0</v>
      </c>
    </row>
    <row r="190" spans="2:24">
      <c r="B190" s="303"/>
      <c r="C190" s="303"/>
      <c r="D190" s="190"/>
      <c r="E190" s="190"/>
      <c r="F190" s="211"/>
      <c r="G190" s="189"/>
      <c r="H190" s="189"/>
      <c r="I190" s="189"/>
      <c r="J190" s="189"/>
      <c r="K190" s="189"/>
      <c r="L190" s="189"/>
      <c r="M190" s="189"/>
      <c r="N190" s="189"/>
      <c r="O190" s="189"/>
      <c r="P190" s="189"/>
      <c r="Q190" s="189"/>
      <c r="R190" s="189"/>
      <c r="S190" s="189"/>
      <c r="T190" s="189"/>
      <c r="U190" s="189"/>
      <c r="V190" s="189"/>
      <c r="W190" s="191"/>
      <c r="X190" s="217"/>
    </row>
    <row r="191" spans="2:24">
      <c r="B191" s="302" t="str">
        <f>'Price Sheet'!C197</f>
        <v>Rok Bloks</v>
      </c>
      <c r="C191" s="302" t="str">
        <f>'Price Sheet'!F197</f>
        <v>Feet</v>
      </c>
      <c r="D191" s="190" t="str">
        <f>'Price Sheet'!E197</f>
        <v>KC35001</v>
      </c>
      <c r="E191" s="292">
        <f>SUM('Price Sheet'!I197:Q197)+'Price Sheet'!T197</f>
        <v>0</v>
      </c>
      <c r="F191" s="296"/>
      <c r="G191" s="297"/>
      <c r="H191" s="297"/>
      <c r="I191" s="297"/>
      <c r="J191" s="297"/>
      <c r="K191" s="297"/>
      <c r="L191" s="297"/>
      <c r="M191" s="297"/>
      <c r="N191" s="297"/>
      <c r="O191" s="297"/>
      <c r="P191" s="297"/>
      <c r="Q191" s="297"/>
      <c r="R191" s="297"/>
      <c r="S191" s="189">
        <v>10</v>
      </c>
      <c r="T191" s="189"/>
      <c r="U191" s="189"/>
      <c r="V191" s="189"/>
      <c r="W191" s="191">
        <f t="shared" si="19"/>
        <v>5.4</v>
      </c>
      <c r="X191" s="217">
        <f t="shared" si="20"/>
        <v>0</v>
      </c>
    </row>
    <row r="192" spans="2:24">
      <c r="B192" s="302" t="str">
        <f>'Price Sheet'!C198</f>
        <v>Rok Bloks</v>
      </c>
      <c r="C192" s="302" t="str">
        <f>'Price Sheet'!F198</f>
        <v>X-Small</v>
      </c>
      <c r="D192" s="190" t="str">
        <f>'Price Sheet'!E198</f>
        <v>KC35002</v>
      </c>
      <c r="E192" s="292">
        <f>SUM('Price Sheet'!I198:Q198)+'Price Sheet'!T198</f>
        <v>0</v>
      </c>
      <c r="F192" s="296">
        <v>5</v>
      </c>
      <c r="G192" s="297"/>
      <c r="H192" s="297"/>
      <c r="I192" s="297"/>
      <c r="J192" s="297"/>
      <c r="K192" s="297"/>
      <c r="L192" s="297"/>
      <c r="M192" s="297"/>
      <c r="N192" s="297"/>
      <c r="O192" s="297"/>
      <c r="P192" s="297"/>
      <c r="Q192" s="297"/>
      <c r="R192" s="297"/>
      <c r="S192" s="189"/>
      <c r="T192" s="189"/>
      <c r="U192" s="189"/>
      <c r="V192" s="189"/>
      <c r="W192" s="191">
        <f t="shared" si="19"/>
        <v>1.7000000000000002</v>
      </c>
      <c r="X192" s="217">
        <f t="shared" si="20"/>
        <v>0</v>
      </c>
    </row>
    <row r="193" spans="2:24">
      <c r="B193" s="302" t="str">
        <f>'Price Sheet'!C199</f>
        <v>Rok Bloks</v>
      </c>
      <c r="C193" s="302" t="str">
        <f>'Price Sheet'!F199</f>
        <v>Small</v>
      </c>
      <c r="D193" s="190" t="str">
        <f>'Price Sheet'!E199</f>
        <v>KC35003</v>
      </c>
      <c r="E193" s="292">
        <f>SUM('Price Sheet'!I199:Q199)+'Price Sheet'!T199</f>
        <v>0</v>
      </c>
      <c r="F193" s="296"/>
      <c r="G193" s="297">
        <v>3</v>
      </c>
      <c r="H193" s="297">
        <v>2</v>
      </c>
      <c r="I193" s="297"/>
      <c r="J193" s="297"/>
      <c r="K193" s="297"/>
      <c r="L193" s="297"/>
      <c r="M193" s="297"/>
      <c r="N193" s="297"/>
      <c r="O193" s="297"/>
      <c r="P193" s="297"/>
      <c r="Q193" s="297"/>
      <c r="R193" s="297"/>
      <c r="S193" s="189"/>
      <c r="T193" s="189"/>
      <c r="U193" s="189"/>
      <c r="V193" s="189"/>
      <c r="W193" s="191">
        <f t="shared" si="19"/>
        <v>2.37</v>
      </c>
      <c r="X193" s="217">
        <f t="shared" si="20"/>
        <v>0</v>
      </c>
    </row>
    <row r="194" spans="2:24">
      <c r="B194" s="302" t="str">
        <f>'Price Sheet'!C200</f>
        <v>Rok Bloks</v>
      </c>
      <c r="C194" s="302" t="str">
        <f>'Price Sheet'!F200</f>
        <v>Medium</v>
      </c>
      <c r="D194" s="190" t="str">
        <f>'Price Sheet'!E200</f>
        <v>KC35004</v>
      </c>
      <c r="E194" s="292">
        <f>SUM('Price Sheet'!I200:Q200)+'Price Sheet'!T200</f>
        <v>0</v>
      </c>
      <c r="F194" s="296"/>
      <c r="G194" s="297"/>
      <c r="H194" s="297">
        <v>1</v>
      </c>
      <c r="I194" s="297">
        <v>3</v>
      </c>
      <c r="J194" s="297">
        <v>1</v>
      </c>
      <c r="K194" s="297"/>
      <c r="L194" s="297"/>
      <c r="M194" s="297"/>
      <c r="N194" s="297"/>
      <c r="O194" s="297"/>
      <c r="P194" s="297"/>
      <c r="Q194" s="297"/>
      <c r="R194" s="297"/>
      <c r="S194" s="189"/>
      <c r="T194" s="189"/>
      <c r="U194" s="189"/>
      <c r="V194" s="189"/>
      <c r="W194" s="191">
        <f t="shared" si="19"/>
        <v>2.9399999999999995</v>
      </c>
      <c r="X194" s="217">
        <f t="shared" si="20"/>
        <v>0</v>
      </c>
    </row>
    <row r="195" spans="2:24">
      <c r="B195" s="302" t="str">
        <f>'Price Sheet'!C201</f>
        <v>Rok Bloks</v>
      </c>
      <c r="C195" s="302" t="str">
        <f>'Price Sheet'!F201</f>
        <v>Large</v>
      </c>
      <c r="D195" s="190" t="str">
        <f>'Price Sheet'!E201</f>
        <v>KC35005</v>
      </c>
      <c r="E195" s="292">
        <f>SUM('Price Sheet'!I201:Q201)+'Price Sheet'!T201</f>
        <v>0</v>
      </c>
      <c r="F195" s="296"/>
      <c r="G195" s="297"/>
      <c r="H195" s="297"/>
      <c r="I195" s="297"/>
      <c r="J195" s="297"/>
      <c r="K195" s="297">
        <v>5</v>
      </c>
      <c r="L195" s="297"/>
      <c r="M195" s="297"/>
      <c r="N195" s="297"/>
      <c r="O195" s="297"/>
      <c r="P195" s="297"/>
      <c r="Q195" s="297"/>
      <c r="R195" s="297"/>
      <c r="S195" s="189"/>
      <c r="T195" s="189"/>
      <c r="U195" s="189"/>
      <c r="V195" s="189"/>
      <c r="W195" s="191">
        <f t="shared" si="19"/>
        <v>3.9000000000000004</v>
      </c>
      <c r="X195" s="217">
        <f t="shared" si="20"/>
        <v>0</v>
      </c>
    </row>
    <row r="196" spans="2:24">
      <c r="B196" s="302" t="str">
        <f>'Price Sheet'!C202</f>
        <v>Rok Bloks</v>
      </c>
      <c r="C196" s="302" t="str">
        <f>'Price Sheet'!F202</f>
        <v>X-Large</v>
      </c>
      <c r="D196" s="190" t="str">
        <f>'Price Sheet'!E202</f>
        <v>KC35006</v>
      </c>
      <c r="E196" s="292">
        <f>SUM('Price Sheet'!I202:Q202)+'Price Sheet'!T202</f>
        <v>0</v>
      </c>
      <c r="F196" s="296"/>
      <c r="G196" s="297"/>
      <c r="H196" s="297"/>
      <c r="I196" s="297"/>
      <c r="J196" s="297"/>
      <c r="K196" s="297">
        <v>2</v>
      </c>
      <c r="L196" s="297"/>
      <c r="M196" s="297">
        <v>2</v>
      </c>
      <c r="N196" s="297">
        <v>1</v>
      </c>
      <c r="O196" s="297"/>
      <c r="P196" s="297"/>
      <c r="Q196" s="297"/>
      <c r="R196" s="297"/>
      <c r="S196" s="189"/>
      <c r="T196" s="189"/>
      <c r="U196" s="189"/>
      <c r="V196" s="189"/>
      <c r="W196" s="191">
        <f t="shared" si="19"/>
        <v>4.6899999999999995</v>
      </c>
      <c r="X196" s="217">
        <f t="shared" si="20"/>
        <v>0</v>
      </c>
    </row>
    <row r="197" spans="2:24">
      <c r="B197" s="302" t="str">
        <f>'Price Sheet'!C203</f>
        <v>Rok Bloks</v>
      </c>
      <c r="C197" s="302" t="str">
        <f>'Price Sheet'!F203</f>
        <v>Princess</v>
      </c>
      <c r="D197" s="190" t="str">
        <f>'Price Sheet'!E203</f>
        <v>KC35007</v>
      </c>
      <c r="E197" s="292">
        <f>SUM('Price Sheet'!I203:Q203)+'Price Sheet'!T203</f>
        <v>0</v>
      </c>
      <c r="F197" s="296"/>
      <c r="G197" s="297"/>
      <c r="H197" s="297"/>
      <c r="I197" s="297"/>
      <c r="J197" s="297"/>
      <c r="K197" s="297"/>
      <c r="L197" s="297"/>
      <c r="M197" s="297"/>
      <c r="N197" s="297"/>
      <c r="O197" s="297"/>
      <c r="P197" s="297">
        <v>1</v>
      </c>
      <c r="Q197" s="297"/>
      <c r="R197" s="297"/>
      <c r="S197" s="189"/>
      <c r="T197" s="189"/>
      <c r="U197" s="189"/>
      <c r="V197" s="189"/>
      <c r="W197" s="191">
        <f t="shared" si="19"/>
        <v>3.08</v>
      </c>
      <c r="X197" s="217">
        <f t="shared" si="20"/>
        <v>0</v>
      </c>
    </row>
    <row r="198" spans="2:24">
      <c r="B198" s="302" t="str">
        <f>'Price Sheet'!C204</f>
        <v>Rok Bloks</v>
      </c>
      <c r="C198" s="302" t="str">
        <f>'Price Sheet'!F204</f>
        <v>Prince</v>
      </c>
      <c r="D198" s="190" t="str">
        <f>'Price Sheet'!E204</f>
        <v>KC35008</v>
      </c>
      <c r="E198" s="292">
        <f>SUM('Price Sheet'!I204:Q204)+'Price Sheet'!T204</f>
        <v>0</v>
      </c>
      <c r="F198" s="296"/>
      <c r="G198" s="297"/>
      <c r="H198" s="297"/>
      <c r="I198" s="297"/>
      <c r="J198" s="297"/>
      <c r="K198" s="297"/>
      <c r="L198" s="297"/>
      <c r="M198" s="297"/>
      <c r="N198" s="297"/>
      <c r="O198" s="297"/>
      <c r="P198" s="297">
        <v>1</v>
      </c>
      <c r="Q198" s="297"/>
      <c r="R198" s="297"/>
      <c r="S198" s="189"/>
      <c r="T198" s="189"/>
      <c r="U198" s="189"/>
      <c r="V198" s="189"/>
      <c r="W198" s="191">
        <f t="shared" si="19"/>
        <v>3.08</v>
      </c>
      <c r="X198" s="217">
        <f t="shared" si="20"/>
        <v>0</v>
      </c>
    </row>
    <row r="199" spans="2:24">
      <c r="B199" s="302" t="str">
        <f>'Price Sheet'!C205</f>
        <v>Rok Bloks</v>
      </c>
      <c r="C199" s="302" t="str">
        <f>'Price Sheet'!F205</f>
        <v>Queen</v>
      </c>
      <c r="D199" s="190" t="str">
        <f>'Price Sheet'!E205</f>
        <v>KC35009</v>
      </c>
      <c r="E199" s="292">
        <f>SUM('Price Sheet'!I205:Q205)+'Price Sheet'!T205</f>
        <v>0</v>
      </c>
      <c r="F199" s="296"/>
      <c r="G199" s="297"/>
      <c r="H199" s="297"/>
      <c r="I199" s="297"/>
      <c r="J199" s="297"/>
      <c r="K199" s="297"/>
      <c r="L199" s="297"/>
      <c r="M199" s="297"/>
      <c r="N199" s="297"/>
      <c r="O199" s="297"/>
      <c r="P199" s="297">
        <v>1</v>
      </c>
      <c r="Q199" s="297"/>
      <c r="R199" s="297"/>
      <c r="S199" s="189"/>
      <c r="T199" s="189"/>
      <c r="U199" s="189"/>
      <c r="V199" s="189"/>
      <c r="W199" s="191">
        <f t="shared" si="19"/>
        <v>3.08</v>
      </c>
      <c r="X199" s="217">
        <f t="shared" si="20"/>
        <v>0</v>
      </c>
    </row>
    <row r="200" spans="2:24">
      <c r="B200" s="302" t="str">
        <f>'Price Sheet'!C206</f>
        <v>Rok Bloks</v>
      </c>
      <c r="C200" s="302" t="str">
        <f>'Price Sheet'!F206</f>
        <v xml:space="preserve">Queen </v>
      </c>
      <c r="D200" s="190" t="str">
        <f>'Price Sheet'!E206</f>
        <v>KC35010</v>
      </c>
      <c r="E200" s="292">
        <f>SUM('Price Sheet'!I206:Q206)+'Price Sheet'!T206</f>
        <v>0</v>
      </c>
      <c r="F200" s="296"/>
      <c r="G200" s="297"/>
      <c r="H200" s="297"/>
      <c r="I200" s="297"/>
      <c r="J200" s="297"/>
      <c r="K200" s="297"/>
      <c r="L200" s="297"/>
      <c r="M200" s="297"/>
      <c r="N200" s="297"/>
      <c r="O200" s="297"/>
      <c r="P200" s="297">
        <v>1</v>
      </c>
      <c r="Q200" s="297"/>
      <c r="R200" s="297"/>
      <c r="S200" s="189"/>
      <c r="T200" s="189"/>
      <c r="U200" s="189"/>
      <c r="V200" s="189"/>
      <c r="W200" s="191">
        <f t="shared" si="19"/>
        <v>3.08</v>
      </c>
      <c r="X200" s="217">
        <f t="shared" si="20"/>
        <v>0</v>
      </c>
    </row>
    <row r="201" spans="2:24">
      <c r="B201" s="302" t="str">
        <f>'Price Sheet'!C207</f>
        <v>Rok Bloks</v>
      </c>
      <c r="C201" s="302" t="str">
        <f>'Price Sheet'!F207</f>
        <v>King</v>
      </c>
      <c r="D201" s="190" t="str">
        <f>'Price Sheet'!E207</f>
        <v>KC35011</v>
      </c>
      <c r="E201" s="292">
        <f>SUM('Price Sheet'!I207:Q207)+'Price Sheet'!T207</f>
        <v>0</v>
      </c>
      <c r="F201" s="296"/>
      <c r="G201" s="297"/>
      <c r="H201" s="297"/>
      <c r="I201" s="297"/>
      <c r="J201" s="297"/>
      <c r="K201" s="297"/>
      <c r="L201" s="297"/>
      <c r="M201" s="297"/>
      <c r="N201" s="297"/>
      <c r="O201" s="297">
        <v>1</v>
      </c>
      <c r="P201" s="297"/>
      <c r="Q201" s="297"/>
      <c r="R201" s="297"/>
      <c r="S201" s="189"/>
      <c r="T201" s="189"/>
      <c r="U201" s="189"/>
      <c r="V201" s="189"/>
      <c r="W201" s="191">
        <f t="shared" si="19"/>
        <v>4</v>
      </c>
      <c r="X201" s="217">
        <f t="shared" si="20"/>
        <v>0</v>
      </c>
    </row>
    <row r="202" spans="2:24" ht="15.75" thickBot="1">
      <c r="B202" s="301" t="str">
        <f>'Price Sheet'!C208</f>
        <v>Rok Bloks</v>
      </c>
      <c r="C202" s="301" t="str">
        <f>'Price Sheet'!F208</f>
        <v>Emperor</v>
      </c>
      <c r="D202" s="205" t="str">
        <f>'Price Sheet'!E208</f>
        <v>KC35012</v>
      </c>
      <c r="E202" s="294">
        <f>SUM('Price Sheet'!I208:Q208)+'Price Sheet'!T208</f>
        <v>0</v>
      </c>
      <c r="F202" s="298"/>
      <c r="G202" s="289"/>
      <c r="H202" s="289"/>
      <c r="I202" s="289"/>
      <c r="J202" s="289"/>
      <c r="K202" s="289"/>
      <c r="L202" s="289"/>
      <c r="M202" s="289"/>
      <c r="N202" s="289"/>
      <c r="O202" s="289"/>
      <c r="P202" s="289"/>
      <c r="Q202" s="289">
        <v>1</v>
      </c>
      <c r="R202" s="289"/>
      <c r="S202" s="202"/>
      <c r="T202" s="202"/>
      <c r="U202" s="202"/>
      <c r="V202" s="202"/>
      <c r="W202" s="194">
        <f t="shared" si="19"/>
        <v>6.68</v>
      </c>
      <c r="X202" s="267">
        <f t="shared" si="20"/>
        <v>0</v>
      </c>
    </row>
    <row r="203" spans="2:24">
      <c r="B203" s="303" t="str">
        <f>'Price Sheet'!C209</f>
        <v>All Rok Bloks</v>
      </c>
      <c r="C203" s="303" t="str">
        <f>'Price Sheet'!F209</f>
        <v>All</v>
      </c>
      <c r="D203" s="190" t="str">
        <f>'Price Sheet'!E209</f>
        <v>KC35001,KC35002,KC35003,KC35004,KC35005,KC35006,KC35007,KC35008,KC35009,KC35010,KC35011,KC35012</v>
      </c>
      <c r="E203" s="292">
        <f>SUM('Price Sheet'!I209:Q209)+'Price Sheet'!T209</f>
        <v>0</v>
      </c>
      <c r="F203" s="211">
        <f>SUM(F191:F202)</f>
        <v>5</v>
      </c>
      <c r="G203" s="211">
        <f t="shared" ref="G203:V203" si="28">SUM(G191:G202)</f>
        <v>3</v>
      </c>
      <c r="H203" s="211">
        <f t="shared" si="28"/>
        <v>3</v>
      </c>
      <c r="I203" s="211">
        <f t="shared" si="28"/>
        <v>3</v>
      </c>
      <c r="J203" s="211">
        <f t="shared" si="28"/>
        <v>1</v>
      </c>
      <c r="K203" s="211">
        <f t="shared" si="28"/>
        <v>7</v>
      </c>
      <c r="L203" s="211">
        <f t="shared" si="28"/>
        <v>0</v>
      </c>
      <c r="M203" s="211">
        <f t="shared" si="28"/>
        <v>2</v>
      </c>
      <c r="N203" s="211">
        <f t="shared" si="28"/>
        <v>1</v>
      </c>
      <c r="O203" s="211">
        <f t="shared" si="28"/>
        <v>1</v>
      </c>
      <c r="P203" s="211">
        <f t="shared" si="28"/>
        <v>4</v>
      </c>
      <c r="Q203" s="211">
        <f t="shared" si="28"/>
        <v>1</v>
      </c>
      <c r="R203" s="211">
        <f t="shared" si="28"/>
        <v>0</v>
      </c>
      <c r="S203" s="211">
        <f t="shared" si="28"/>
        <v>10</v>
      </c>
      <c r="T203" s="211">
        <f t="shared" si="28"/>
        <v>0</v>
      </c>
      <c r="U203" s="211">
        <f t="shared" si="28"/>
        <v>0</v>
      </c>
      <c r="V203" s="211">
        <f t="shared" si="28"/>
        <v>0</v>
      </c>
      <c r="W203" s="191">
        <f t="shared" si="19"/>
        <v>44</v>
      </c>
      <c r="X203" s="217">
        <f t="shared" si="20"/>
        <v>0</v>
      </c>
    </row>
    <row r="204" spans="2:24">
      <c r="B204" s="303"/>
      <c r="C204" s="303"/>
      <c r="D204" s="190"/>
      <c r="E204" s="190"/>
      <c r="F204" s="211"/>
      <c r="G204" s="189"/>
      <c r="H204" s="189"/>
      <c r="I204" s="189"/>
      <c r="J204" s="189"/>
      <c r="K204" s="189"/>
      <c r="L204" s="189"/>
      <c r="M204" s="189"/>
      <c r="N204" s="189"/>
      <c r="O204" s="189"/>
      <c r="P204" s="189"/>
      <c r="Q204" s="189"/>
      <c r="R204" s="189"/>
      <c r="S204" s="189"/>
      <c r="T204" s="189"/>
      <c r="U204" s="189"/>
      <c r="V204" s="189"/>
      <c r="W204" s="191"/>
      <c r="X204" s="217"/>
    </row>
    <row r="205" spans="2:24" ht="15.75" thickBot="1">
      <c r="B205" s="301" t="str">
        <f>'Price Sheet'!C211</f>
        <v>Cow Pie Crimps</v>
      </c>
      <c r="C205" s="301" t="str">
        <f>'Price Sheet'!F211</f>
        <v>X-Small</v>
      </c>
      <c r="D205" s="205" t="str">
        <f>'Price Sheet'!E211</f>
        <v>KC18001</v>
      </c>
      <c r="E205" s="294">
        <f>SUM('Price Sheet'!I211:Q211)+'Price Sheet'!T211</f>
        <v>0</v>
      </c>
      <c r="F205" s="212">
        <v>10</v>
      </c>
      <c r="G205" s="202"/>
      <c r="H205" s="202"/>
      <c r="I205" s="202"/>
      <c r="J205" s="202"/>
      <c r="K205" s="202"/>
      <c r="L205" s="202"/>
      <c r="M205" s="202"/>
      <c r="N205" s="202"/>
      <c r="O205" s="202"/>
      <c r="P205" s="202"/>
      <c r="Q205" s="202"/>
      <c r="R205" s="203"/>
      <c r="S205" s="206"/>
      <c r="T205" s="204"/>
      <c r="U205" s="204"/>
      <c r="V205" s="204"/>
      <c r="W205" s="194">
        <f t="shared" si="19"/>
        <v>3.4000000000000004</v>
      </c>
      <c r="X205" s="267">
        <f t="shared" si="20"/>
        <v>0</v>
      </c>
    </row>
    <row r="206" spans="2:24">
      <c r="B206" s="303"/>
      <c r="C206" s="303"/>
      <c r="D206" s="190"/>
      <c r="E206" s="190"/>
      <c r="F206" s="211"/>
      <c r="G206" s="189"/>
      <c r="H206" s="189"/>
      <c r="I206" s="189"/>
      <c r="J206" s="189"/>
      <c r="K206" s="189"/>
      <c r="L206" s="189"/>
      <c r="M206" s="189"/>
      <c r="N206" s="189"/>
      <c r="O206" s="189"/>
      <c r="P206" s="189"/>
      <c r="Q206" s="189"/>
      <c r="R206" s="189"/>
      <c r="S206" s="189"/>
      <c r="T206" s="189"/>
      <c r="U206" s="189"/>
      <c r="V206" s="189"/>
      <c r="W206" s="191"/>
      <c r="X206" s="217"/>
    </row>
    <row r="207" spans="2:24">
      <c r="B207" s="303" t="str">
        <f>'Price Sheet'!C213</f>
        <v>The Slots</v>
      </c>
      <c r="C207" s="303" t="str">
        <f>'Price Sheet'!F213</f>
        <v>Small</v>
      </c>
      <c r="D207" s="190" t="str">
        <f>'Price Sheet'!E213</f>
        <v>KC38001</v>
      </c>
      <c r="E207" s="292">
        <f>SUM('Price Sheet'!I213:Q213)+'Price Sheet'!T213</f>
        <v>0</v>
      </c>
      <c r="F207" s="211">
        <v>5</v>
      </c>
      <c r="G207" s="189"/>
      <c r="H207" s="189"/>
      <c r="I207" s="189"/>
      <c r="J207" s="189"/>
      <c r="K207" s="189"/>
      <c r="L207" s="189"/>
      <c r="M207" s="189"/>
      <c r="N207" s="189"/>
      <c r="O207" s="189"/>
      <c r="P207" s="189"/>
      <c r="Q207" s="189"/>
      <c r="R207" s="189"/>
      <c r="S207" s="189"/>
      <c r="T207" s="189"/>
      <c r="U207" s="189"/>
      <c r="V207" s="189"/>
      <c r="W207" s="191">
        <f t="shared" si="19"/>
        <v>1.7000000000000002</v>
      </c>
      <c r="X207" s="217">
        <f t="shared" si="20"/>
        <v>0</v>
      </c>
    </row>
    <row r="208" spans="2:24">
      <c r="B208" s="303" t="str">
        <f>'Price Sheet'!C214</f>
        <v>The Slots</v>
      </c>
      <c r="C208" s="303" t="str">
        <f>'Price Sheet'!F214</f>
        <v>Med</v>
      </c>
      <c r="D208" s="190" t="str">
        <f>'Price Sheet'!E214</f>
        <v>KC38002</v>
      </c>
      <c r="E208" s="292">
        <f>SUM('Price Sheet'!I214:Q214)+'Price Sheet'!T214</f>
        <v>0</v>
      </c>
      <c r="F208" s="211"/>
      <c r="G208" s="189">
        <v>2</v>
      </c>
      <c r="H208" s="189"/>
      <c r="I208" s="189"/>
      <c r="J208" s="189"/>
      <c r="K208" s="189"/>
      <c r="L208" s="189"/>
      <c r="M208" s="189"/>
      <c r="N208" s="189"/>
      <c r="O208" s="189"/>
      <c r="P208" s="189"/>
      <c r="Q208" s="189"/>
      <c r="R208" s="189"/>
      <c r="S208" s="189"/>
      <c r="T208" s="189"/>
      <c r="U208" s="189"/>
      <c r="V208" s="189"/>
      <c r="W208" s="191">
        <f t="shared" si="19"/>
        <v>0.94</v>
      </c>
      <c r="X208" s="217">
        <f t="shared" si="20"/>
        <v>0</v>
      </c>
    </row>
    <row r="209" spans="2:24">
      <c r="B209" s="303" t="str">
        <f>'Price Sheet'!C215</f>
        <v>The Slots</v>
      </c>
      <c r="C209" s="303" t="str">
        <f>'Price Sheet'!F215</f>
        <v>Large</v>
      </c>
      <c r="D209" s="190" t="str">
        <f>'Price Sheet'!E215</f>
        <v>KC38003</v>
      </c>
      <c r="E209" s="292">
        <f>SUM('Price Sheet'!I215:Q215)+'Price Sheet'!T215</f>
        <v>0</v>
      </c>
      <c r="F209" s="211">
        <v>3</v>
      </c>
      <c r="G209" s="189">
        <v>2</v>
      </c>
      <c r="H209" s="189"/>
      <c r="I209" s="189"/>
      <c r="J209" s="189"/>
      <c r="K209" s="189"/>
      <c r="L209" s="189"/>
      <c r="M209" s="189"/>
      <c r="N209" s="189"/>
      <c r="O209" s="189"/>
      <c r="P209" s="189"/>
      <c r="Q209" s="189"/>
      <c r="R209" s="189"/>
      <c r="S209" s="189"/>
      <c r="T209" s="189"/>
      <c r="U209" s="189"/>
      <c r="V209" s="189"/>
      <c r="W209" s="191">
        <f t="shared" si="19"/>
        <v>1.96</v>
      </c>
      <c r="X209" s="217">
        <f t="shared" si="20"/>
        <v>0</v>
      </c>
    </row>
    <row r="210" spans="2:24">
      <c r="B210" s="302" t="str">
        <f>'Price Sheet'!C216</f>
        <v>The Slots</v>
      </c>
      <c r="C210" s="302" t="str">
        <f>'Price Sheet'!F216</f>
        <v>Prince</v>
      </c>
      <c r="D210" s="190" t="str">
        <f>'Price Sheet'!E216</f>
        <v>KC38006</v>
      </c>
      <c r="E210" s="292">
        <f>SUM('Price Sheet'!I216:Q216)+'Price Sheet'!T216</f>
        <v>0</v>
      </c>
      <c r="F210" s="211"/>
      <c r="G210" s="189"/>
      <c r="H210" s="189">
        <v>1</v>
      </c>
      <c r="I210" s="189"/>
      <c r="J210" s="189"/>
      <c r="K210" s="189"/>
      <c r="L210" s="189"/>
      <c r="M210" s="189"/>
      <c r="N210" s="189"/>
      <c r="O210" s="189"/>
      <c r="P210" s="189"/>
      <c r="Q210" s="189"/>
      <c r="R210" s="189"/>
      <c r="S210" s="189"/>
      <c r="T210" s="189"/>
      <c r="U210" s="189"/>
      <c r="V210" s="189"/>
      <c r="W210" s="191">
        <f t="shared" si="19"/>
        <v>0.48</v>
      </c>
      <c r="X210" s="217">
        <f t="shared" si="20"/>
        <v>0</v>
      </c>
    </row>
    <row r="211" spans="2:24">
      <c r="B211" s="302" t="str">
        <f>'Price Sheet'!C217</f>
        <v>The Slots</v>
      </c>
      <c r="C211" s="302" t="str">
        <f>'Price Sheet'!F217</f>
        <v>Queen</v>
      </c>
      <c r="D211" s="190" t="str">
        <f>'Price Sheet'!E217</f>
        <v>KC38007</v>
      </c>
      <c r="E211" s="292">
        <f>SUM('Price Sheet'!I217:Q217)+'Price Sheet'!T217</f>
        <v>0</v>
      </c>
      <c r="F211" s="211"/>
      <c r="G211" s="189"/>
      <c r="H211" s="189">
        <v>1</v>
      </c>
      <c r="I211" s="189">
        <v>1</v>
      </c>
      <c r="J211" s="189"/>
      <c r="K211" s="189"/>
      <c r="L211" s="189"/>
      <c r="M211" s="189"/>
      <c r="N211" s="189"/>
      <c r="O211" s="189"/>
      <c r="P211" s="189"/>
      <c r="Q211" s="189"/>
      <c r="R211" s="189"/>
      <c r="S211" s="189"/>
      <c r="T211" s="189"/>
      <c r="U211" s="189"/>
      <c r="V211" s="189"/>
      <c r="W211" s="191">
        <f t="shared" si="19"/>
        <v>1.06</v>
      </c>
      <c r="X211" s="217">
        <f t="shared" si="20"/>
        <v>0</v>
      </c>
    </row>
    <row r="212" spans="2:24" ht="15.75" thickBot="1">
      <c r="B212" s="304" t="str">
        <f>'Price Sheet'!C218</f>
        <v>The Slots</v>
      </c>
      <c r="C212" s="304" t="str">
        <f>'Price Sheet'!F218</f>
        <v>King Size</v>
      </c>
      <c r="D212" s="268" t="str">
        <f>'Price Sheet'!E218</f>
        <v>KC38008</v>
      </c>
      <c r="E212" s="294">
        <f>SUM('Price Sheet'!I218:Q218)+'Price Sheet'!T218</f>
        <v>0</v>
      </c>
      <c r="F212" s="212"/>
      <c r="G212" s="202"/>
      <c r="H212" s="202">
        <v>2</v>
      </c>
      <c r="I212" s="202"/>
      <c r="J212" s="202"/>
      <c r="K212" s="202"/>
      <c r="L212" s="202"/>
      <c r="M212" s="202"/>
      <c r="N212" s="202"/>
      <c r="O212" s="202"/>
      <c r="P212" s="202"/>
      <c r="Q212" s="202"/>
      <c r="R212" s="202"/>
      <c r="S212" s="202"/>
      <c r="T212" s="202"/>
      <c r="U212" s="202"/>
      <c r="V212" s="202"/>
      <c r="W212" s="194">
        <f t="shared" si="19"/>
        <v>0.96</v>
      </c>
      <c r="X212" s="267">
        <f t="shared" si="20"/>
        <v>0</v>
      </c>
    </row>
    <row r="213" spans="2:24">
      <c r="B213" s="303" t="str">
        <f>'Price Sheet'!C219</f>
        <v>All Slots</v>
      </c>
      <c r="C213" s="303" t="str">
        <f>'Price Sheet'!F219</f>
        <v>All</v>
      </c>
      <c r="D213" s="190" t="str">
        <f>'Price Sheet'!E219</f>
        <v>KC38001,KC38002,KC38003,KC38006,KC38007,KC38008</v>
      </c>
      <c r="E213" s="292">
        <f>SUM('Price Sheet'!I219:Q219)+'Price Sheet'!T219</f>
        <v>0</v>
      </c>
      <c r="F213" s="211">
        <f>SUM(F207:F212)</f>
        <v>8</v>
      </c>
      <c r="G213" s="211">
        <f t="shared" ref="G213:U213" si="29">SUM(G207:G212)</f>
        <v>4</v>
      </c>
      <c r="H213" s="211">
        <f t="shared" si="29"/>
        <v>4</v>
      </c>
      <c r="I213" s="211">
        <f t="shared" si="29"/>
        <v>1</v>
      </c>
      <c r="J213" s="211">
        <f t="shared" si="29"/>
        <v>0</v>
      </c>
      <c r="K213" s="211">
        <f t="shared" si="29"/>
        <v>0</v>
      </c>
      <c r="L213" s="211">
        <f t="shared" si="29"/>
        <v>0</v>
      </c>
      <c r="M213" s="211">
        <f t="shared" si="29"/>
        <v>0</v>
      </c>
      <c r="N213" s="211">
        <f t="shared" si="29"/>
        <v>0</v>
      </c>
      <c r="O213" s="211">
        <f t="shared" si="29"/>
        <v>0</v>
      </c>
      <c r="P213" s="211">
        <f t="shared" si="29"/>
        <v>0</v>
      </c>
      <c r="Q213" s="211">
        <f t="shared" si="29"/>
        <v>0</v>
      </c>
      <c r="R213" s="211">
        <f t="shared" si="29"/>
        <v>0</v>
      </c>
      <c r="S213" s="211">
        <f t="shared" si="29"/>
        <v>0</v>
      </c>
      <c r="T213" s="211">
        <f t="shared" si="29"/>
        <v>0</v>
      </c>
      <c r="U213" s="211">
        <f t="shared" si="29"/>
        <v>0</v>
      </c>
      <c r="V213" s="211">
        <f>SUM(V207:V212)</f>
        <v>0</v>
      </c>
      <c r="W213" s="191">
        <f t="shared" si="19"/>
        <v>7.1</v>
      </c>
      <c r="X213" s="217">
        <f t="shared" si="20"/>
        <v>0</v>
      </c>
    </row>
    <row r="214" spans="2:24">
      <c r="B214" s="303"/>
      <c r="C214" s="303"/>
      <c r="D214" s="190"/>
      <c r="E214" s="190"/>
      <c r="F214" s="211"/>
      <c r="G214" s="189"/>
      <c r="H214" s="189"/>
      <c r="I214" s="189"/>
      <c r="J214" s="189"/>
      <c r="K214" s="189"/>
      <c r="L214" s="189"/>
      <c r="M214" s="189"/>
      <c r="N214" s="189"/>
      <c r="O214" s="189"/>
      <c r="P214" s="189"/>
      <c r="Q214" s="189"/>
      <c r="R214" s="189"/>
      <c r="S214" s="189"/>
      <c r="T214" s="189"/>
      <c r="U214" s="189"/>
      <c r="V214" s="189"/>
      <c r="W214" s="191"/>
      <c r="X214" s="217"/>
    </row>
    <row r="215" spans="2:24">
      <c r="B215" s="302" t="str">
        <f>'Price Sheet'!C226</f>
        <v>Cobbles</v>
      </c>
      <c r="C215" s="302" t="str">
        <f>'Price Sheet'!F226</f>
        <v>Feet</v>
      </c>
      <c r="D215" s="190" t="str">
        <f>'Price Sheet'!E226</f>
        <v>KC01001</v>
      </c>
      <c r="E215" s="292">
        <f>SUM('Price Sheet'!I226:Q226)+'Price Sheet'!T226</f>
        <v>0</v>
      </c>
      <c r="F215" s="211"/>
      <c r="G215" s="189"/>
      <c r="H215" s="189"/>
      <c r="I215" s="189"/>
      <c r="J215" s="189"/>
      <c r="K215" s="189"/>
      <c r="L215" s="189"/>
      <c r="M215" s="189"/>
      <c r="N215" s="189"/>
      <c r="O215" s="189"/>
      <c r="P215" s="189"/>
      <c r="Q215" s="189"/>
      <c r="R215" s="198"/>
      <c r="S215" s="200"/>
      <c r="T215" s="199">
        <v>10</v>
      </c>
      <c r="U215" s="199"/>
      <c r="V215" s="199"/>
      <c r="W215" s="191">
        <f t="shared" si="19"/>
        <v>5.4</v>
      </c>
      <c r="X215" s="217">
        <f t="shared" si="20"/>
        <v>0</v>
      </c>
    </row>
    <row r="216" spans="2:24">
      <c r="B216" s="302" t="str">
        <f>'Price Sheet'!C227</f>
        <v>Cobbles</v>
      </c>
      <c r="C216" s="302" t="str">
        <f>'Price Sheet'!F227</f>
        <v>Small</v>
      </c>
      <c r="D216" s="190" t="str">
        <f>'Price Sheet'!E227</f>
        <v>KC01002</v>
      </c>
      <c r="E216" s="292">
        <f>SUM('Price Sheet'!I227:Q227)+'Price Sheet'!T227</f>
        <v>0</v>
      </c>
      <c r="F216" s="211"/>
      <c r="G216" s="189">
        <v>1</v>
      </c>
      <c r="H216" s="189">
        <v>4</v>
      </c>
      <c r="I216" s="189"/>
      <c r="J216" s="189"/>
      <c r="K216" s="189"/>
      <c r="L216" s="189"/>
      <c r="M216" s="189"/>
      <c r="N216" s="189"/>
      <c r="O216" s="189"/>
      <c r="P216" s="189"/>
      <c r="Q216" s="189"/>
      <c r="R216" s="198"/>
      <c r="S216" s="200"/>
      <c r="T216" s="199"/>
      <c r="U216" s="199"/>
      <c r="V216" s="199"/>
      <c r="W216" s="191">
        <f t="shared" si="19"/>
        <v>2.3899999999999997</v>
      </c>
      <c r="X216" s="217">
        <f t="shared" si="20"/>
        <v>0</v>
      </c>
    </row>
    <row r="217" spans="2:24">
      <c r="B217" s="302" t="str">
        <f>'Price Sheet'!C228</f>
        <v>Cobbles</v>
      </c>
      <c r="C217" s="302" t="str">
        <f>'Price Sheet'!F228</f>
        <v>Med</v>
      </c>
      <c r="D217" s="190" t="str">
        <f>'Price Sheet'!E228</f>
        <v>KC01003</v>
      </c>
      <c r="E217" s="292">
        <f>SUM('Price Sheet'!I228:Q228)+'Price Sheet'!T228</f>
        <v>0</v>
      </c>
      <c r="F217" s="211"/>
      <c r="G217" s="189"/>
      <c r="H217" s="189">
        <v>1</v>
      </c>
      <c r="I217" s="189">
        <v>2</v>
      </c>
      <c r="J217" s="189">
        <v>1</v>
      </c>
      <c r="K217" s="189">
        <v>1</v>
      </c>
      <c r="L217" s="189"/>
      <c r="M217" s="189"/>
      <c r="N217" s="189"/>
      <c r="O217" s="189"/>
      <c r="P217" s="189"/>
      <c r="Q217" s="189"/>
      <c r="R217" s="198"/>
      <c r="S217" s="200"/>
      <c r="T217" s="199"/>
      <c r="U217" s="199"/>
      <c r="V217" s="199"/>
      <c r="W217" s="191">
        <f t="shared" si="19"/>
        <v>3.1399999999999997</v>
      </c>
      <c r="X217" s="217">
        <f t="shared" si="20"/>
        <v>0</v>
      </c>
    </row>
    <row r="218" spans="2:24">
      <c r="B218" s="302" t="str">
        <f>'Price Sheet'!C229</f>
        <v>Cobbles</v>
      </c>
      <c r="C218" s="302" t="str">
        <f>'Price Sheet'!F229</f>
        <v>Large</v>
      </c>
      <c r="D218" s="190" t="str">
        <f>'Price Sheet'!E229</f>
        <v>KC01004</v>
      </c>
      <c r="E218" s="292">
        <f>SUM('Price Sheet'!I229:Q229)+'Price Sheet'!T229</f>
        <v>0</v>
      </c>
      <c r="F218" s="211"/>
      <c r="G218" s="189"/>
      <c r="H218" s="189"/>
      <c r="I218" s="189">
        <v>1</v>
      </c>
      <c r="J218" s="189"/>
      <c r="K218" s="189">
        <v>1</v>
      </c>
      <c r="L218" s="189">
        <v>3</v>
      </c>
      <c r="M218" s="189"/>
      <c r="N218" s="189"/>
      <c r="O218" s="189"/>
      <c r="P218" s="189"/>
      <c r="Q218" s="189"/>
      <c r="R218" s="198"/>
      <c r="S218" s="200"/>
      <c r="T218" s="199"/>
      <c r="U218" s="199"/>
      <c r="V218" s="199"/>
      <c r="W218" s="191">
        <f t="shared" si="19"/>
        <v>4.33</v>
      </c>
      <c r="X218" s="217">
        <f t="shared" si="20"/>
        <v>0</v>
      </c>
    </row>
    <row r="219" spans="2:24">
      <c r="B219" s="302" t="str">
        <f>'Price Sheet'!C230</f>
        <v>Cobbles</v>
      </c>
      <c r="C219" s="302" t="str">
        <f>'Price Sheet'!F230</f>
        <v>X-Large</v>
      </c>
      <c r="D219" s="190" t="str">
        <f>'Price Sheet'!E230</f>
        <v>KC01005</v>
      </c>
      <c r="E219" s="292">
        <f>SUM('Price Sheet'!I230:Q230)+'Price Sheet'!T230</f>
        <v>0</v>
      </c>
      <c r="F219" s="211"/>
      <c r="G219" s="189"/>
      <c r="H219" s="189"/>
      <c r="I219" s="189"/>
      <c r="J219" s="189"/>
      <c r="K219" s="189"/>
      <c r="L219" s="189">
        <v>1</v>
      </c>
      <c r="M219" s="189">
        <v>2</v>
      </c>
      <c r="N219" s="189">
        <v>2</v>
      </c>
      <c r="O219" s="189"/>
      <c r="P219" s="189"/>
      <c r="Q219" s="189"/>
      <c r="R219" s="198"/>
      <c r="S219" s="200"/>
      <c r="T219" s="199"/>
      <c r="U219" s="199"/>
      <c r="V219" s="199"/>
      <c r="W219" s="191">
        <f t="shared" si="19"/>
        <v>5.27</v>
      </c>
      <c r="X219" s="217">
        <f t="shared" si="20"/>
        <v>0</v>
      </c>
    </row>
    <row r="220" spans="2:24">
      <c r="B220" s="302" t="str">
        <f>'Price Sheet'!C231</f>
        <v>Cobbles</v>
      </c>
      <c r="C220" s="302" t="str">
        <f>'Price Sheet'!F231</f>
        <v>Prince</v>
      </c>
      <c r="D220" s="190" t="str">
        <f>'Price Sheet'!E231</f>
        <v>KC01006</v>
      </c>
      <c r="E220" s="292">
        <f>SUM('Price Sheet'!I231:Q231)+'Price Sheet'!T231</f>
        <v>0</v>
      </c>
      <c r="F220" s="211"/>
      <c r="G220" s="189"/>
      <c r="H220" s="189"/>
      <c r="I220" s="189"/>
      <c r="J220" s="189"/>
      <c r="K220" s="189"/>
      <c r="L220" s="189"/>
      <c r="M220" s="189"/>
      <c r="N220" s="189">
        <v>1</v>
      </c>
      <c r="O220" s="189"/>
      <c r="P220" s="189"/>
      <c r="Q220" s="189"/>
      <c r="R220" s="198"/>
      <c r="S220" s="200"/>
      <c r="T220" s="199"/>
      <c r="U220" s="199"/>
      <c r="V220" s="199"/>
      <c r="W220" s="191">
        <f t="shared" si="19"/>
        <v>1.1499999999999999</v>
      </c>
      <c r="X220" s="217">
        <f t="shared" si="20"/>
        <v>0</v>
      </c>
    </row>
    <row r="221" spans="2:24">
      <c r="B221" s="302" t="str">
        <f>'Price Sheet'!C232</f>
        <v>Cobbles</v>
      </c>
      <c r="C221" s="302" t="str">
        <f>'Price Sheet'!F232</f>
        <v>Queen</v>
      </c>
      <c r="D221" s="190" t="str">
        <f>'Price Sheet'!E232</f>
        <v>KC01007</v>
      </c>
      <c r="E221" s="292">
        <f>SUM('Price Sheet'!I232:Q232)+'Price Sheet'!T232</f>
        <v>0</v>
      </c>
      <c r="F221" s="211"/>
      <c r="G221" s="189"/>
      <c r="H221" s="189"/>
      <c r="I221" s="189"/>
      <c r="J221" s="189"/>
      <c r="K221" s="189"/>
      <c r="L221" s="189"/>
      <c r="M221" s="189"/>
      <c r="N221" s="189"/>
      <c r="O221" s="189"/>
      <c r="P221" s="189"/>
      <c r="Q221" s="189"/>
      <c r="R221" s="198">
        <v>1</v>
      </c>
      <c r="S221" s="200"/>
      <c r="T221" s="199"/>
      <c r="U221" s="199"/>
      <c r="V221" s="199"/>
      <c r="W221" s="191">
        <f t="shared" si="19"/>
        <v>7.26</v>
      </c>
      <c r="X221" s="217">
        <f t="shared" si="20"/>
        <v>0</v>
      </c>
    </row>
    <row r="222" spans="2:24" ht="15.75" thickBot="1">
      <c r="B222" s="301" t="str">
        <f>'Price Sheet'!C233</f>
        <v>Cobbles</v>
      </c>
      <c r="C222" s="301" t="str">
        <f>'Price Sheet'!F233</f>
        <v>King</v>
      </c>
      <c r="D222" s="205" t="str">
        <f>'Price Sheet'!E233</f>
        <v>KC01008</v>
      </c>
      <c r="E222" s="294">
        <f>SUM('Price Sheet'!I233:Q233)+'Price Sheet'!T233</f>
        <v>0</v>
      </c>
      <c r="F222" s="212"/>
      <c r="G222" s="202"/>
      <c r="H222" s="202"/>
      <c r="I222" s="202"/>
      <c r="J222" s="202"/>
      <c r="K222" s="202"/>
      <c r="L222" s="202"/>
      <c r="M222" s="202"/>
      <c r="N222" s="202"/>
      <c r="O222" s="202"/>
      <c r="P222" s="202"/>
      <c r="Q222" s="202"/>
      <c r="R222" s="203">
        <v>1</v>
      </c>
      <c r="S222" s="206"/>
      <c r="T222" s="204"/>
      <c r="U222" s="204"/>
      <c r="V222" s="204"/>
      <c r="W222" s="194">
        <f t="shared" si="19"/>
        <v>7.26</v>
      </c>
      <c r="X222" s="267">
        <f t="shared" si="20"/>
        <v>0</v>
      </c>
    </row>
    <row r="223" spans="2:24">
      <c r="B223" s="303" t="str">
        <f>'Price Sheet'!C234</f>
        <v>All Cobbles</v>
      </c>
      <c r="C223" s="303" t="str">
        <f>'Price Sheet'!F234</f>
        <v>All</v>
      </c>
      <c r="D223" s="190" t="str">
        <f>'Price Sheet'!E234</f>
        <v>KC01001,KC01002,KC01003,KC01004,KC01005,KC01006,KC01007,KC01008</v>
      </c>
      <c r="E223" s="292">
        <f>SUM('Price Sheet'!I234:Q234)+'Price Sheet'!T234</f>
        <v>0</v>
      </c>
      <c r="F223" s="211">
        <f>SUM(F215:F222)</f>
        <v>0</v>
      </c>
      <c r="G223" s="211">
        <f t="shared" ref="G223:V223" si="30">SUM(G215:G222)</f>
        <v>1</v>
      </c>
      <c r="H223" s="211">
        <f t="shared" si="30"/>
        <v>5</v>
      </c>
      <c r="I223" s="211">
        <f t="shared" si="30"/>
        <v>3</v>
      </c>
      <c r="J223" s="211">
        <f t="shared" si="30"/>
        <v>1</v>
      </c>
      <c r="K223" s="211">
        <f t="shared" si="30"/>
        <v>2</v>
      </c>
      <c r="L223" s="211">
        <f t="shared" si="30"/>
        <v>4</v>
      </c>
      <c r="M223" s="211">
        <f t="shared" si="30"/>
        <v>2</v>
      </c>
      <c r="N223" s="211">
        <f t="shared" si="30"/>
        <v>3</v>
      </c>
      <c r="O223" s="211">
        <f t="shared" si="30"/>
        <v>0</v>
      </c>
      <c r="P223" s="211">
        <f t="shared" si="30"/>
        <v>0</v>
      </c>
      <c r="Q223" s="211">
        <f t="shared" si="30"/>
        <v>0</v>
      </c>
      <c r="R223" s="211">
        <f t="shared" si="30"/>
        <v>2</v>
      </c>
      <c r="S223" s="211">
        <f t="shared" si="30"/>
        <v>0</v>
      </c>
      <c r="T223" s="211">
        <f t="shared" si="30"/>
        <v>10</v>
      </c>
      <c r="U223" s="211"/>
      <c r="V223" s="211">
        <f t="shared" si="30"/>
        <v>0</v>
      </c>
      <c r="W223" s="191">
        <f t="shared" si="19"/>
        <v>36.199999999999996</v>
      </c>
      <c r="X223" s="217">
        <f t="shared" si="20"/>
        <v>0</v>
      </c>
    </row>
    <row r="224" spans="2:24">
      <c r="B224" s="303"/>
      <c r="C224" s="303"/>
      <c r="D224" s="190"/>
      <c r="E224" s="190"/>
      <c r="F224" s="211"/>
      <c r="G224" s="189"/>
      <c r="H224" s="189"/>
      <c r="I224" s="189"/>
      <c r="J224" s="189"/>
      <c r="K224" s="189"/>
      <c r="L224" s="189"/>
      <c r="M224" s="189"/>
      <c r="N224" s="189"/>
      <c r="O224" s="189"/>
      <c r="P224" s="189"/>
      <c r="Q224" s="189"/>
      <c r="R224" s="189"/>
      <c r="S224" s="189"/>
      <c r="T224" s="189"/>
      <c r="U224" s="189"/>
      <c r="V224" s="189"/>
      <c r="W224" s="191"/>
      <c r="X224" s="217"/>
    </row>
    <row r="225" spans="2:24">
      <c r="B225" s="302" t="str">
        <f>'Price Sheet'!C236</f>
        <v>Fat Rolls</v>
      </c>
      <c r="C225" s="302" t="str">
        <f>'Price Sheet'!F236</f>
        <v>Feet</v>
      </c>
      <c r="D225" s="190" t="str">
        <f>'Price Sheet'!E236</f>
        <v>KC02001</v>
      </c>
      <c r="E225" s="292">
        <f>SUM('Price Sheet'!I236:Q236)+'Price Sheet'!T236</f>
        <v>0</v>
      </c>
      <c r="F225" s="211">
        <v>10</v>
      </c>
      <c r="G225" s="189"/>
      <c r="H225" s="189"/>
      <c r="I225" s="189"/>
      <c r="J225" s="189"/>
      <c r="K225" s="189"/>
      <c r="L225" s="189"/>
      <c r="M225" s="189"/>
      <c r="N225" s="189"/>
      <c r="O225" s="189"/>
      <c r="P225" s="189"/>
      <c r="Q225" s="189"/>
      <c r="R225" s="189"/>
      <c r="S225" s="189"/>
      <c r="T225" s="189"/>
      <c r="U225" s="189"/>
      <c r="V225" s="189"/>
      <c r="W225" s="191">
        <f t="shared" ref="W225:W288" si="31">(F225*$F$21)+(G225*$G$21)+(H225*$H$21)+(I225*$I$21)+(J225*$J$21)+(K225*$K$21)+(L225*$L$21)+(M225*$M$21)+(N225*$N$21)+(O225*$O$21)+(P225*$P$21)+(Q225*$Q$21)+(R225*$R$21)+(S225*$S$21)+(T225*$T$21)+(U225*$U$21)+(V225*$V$21)</f>
        <v>3.4000000000000004</v>
      </c>
      <c r="X225" s="217">
        <f t="shared" si="20"/>
        <v>0</v>
      </c>
    </row>
    <row r="226" spans="2:24">
      <c r="B226" s="302" t="str">
        <f>'Price Sheet'!C237</f>
        <v>Fat Rolls</v>
      </c>
      <c r="C226" s="302" t="str">
        <f>'Price Sheet'!F237</f>
        <v>Small</v>
      </c>
      <c r="D226" s="190" t="str">
        <f>'Price Sheet'!E237</f>
        <v>KC02002</v>
      </c>
      <c r="E226" s="292">
        <f>SUM('Price Sheet'!I237:Q237)+'Price Sheet'!T237</f>
        <v>0</v>
      </c>
      <c r="F226" s="211"/>
      <c r="G226" s="189"/>
      <c r="H226" s="189">
        <v>2</v>
      </c>
      <c r="I226" s="189">
        <v>3</v>
      </c>
      <c r="J226" s="189"/>
      <c r="K226" s="189"/>
      <c r="L226" s="189"/>
      <c r="M226" s="189"/>
      <c r="N226" s="189"/>
      <c r="O226" s="189"/>
      <c r="P226" s="189"/>
      <c r="Q226" s="189"/>
      <c r="R226" s="189"/>
      <c r="S226" s="189"/>
      <c r="T226" s="189"/>
      <c r="U226" s="189"/>
      <c r="V226" s="189"/>
      <c r="W226" s="191">
        <f t="shared" si="31"/>
        <v>2.6999999999999997</v>
      </c>
      <c r="X226" s="217">
        <f t="shared" ref="X226:X289" si="32">W226*E226</f>
        <v>0</v>
      </c>
    </row>
    <row r="227" spans="2:24">
      <c r="B227" s="302" t="str">
        <f>'Price Sheet'!C238</f>
        <v>Fat Rolls</v>
      </c>
      <c r="C227" s="302" t="str">
        <f>'Price Sheet'!F238</f>
        <v>Med</v>
      </c>
      <c r="D227" s="190" t="str">
        <f>'Price Sheet'!E238</f>
        <v>KC02003</v>
      </c>
      <c r="E227" s="292">
        <f>SUM('Price Sheet'!I238:Q238)+'Price Sheet'!T238</f>
        <v>0</v>
      </c>
      <c r="F227" s="211"/>
      <c r="G227" s="189"/>
      <c r="H227" s="189">
        <v>2</v>
      </c>
      <c r="I227" s="189">
        <v>1</v>
      </c>
      <c r="J227" s="189">
        <v>2</v>
      </c>
      <c r="K227" s="189"/>
      <c r="L227" s="189"/>
      <c r="M227" s="189"/>
      <c r="N227" s="189"/>
      <c r="O227" s="189"/>
      <c r="P227" s="189"/>
      <c r="Q227" s="189"/>
      <c r="R227" s="189"/>
      <c r="S227" s="189"/>
      <c r="T227" s="189"/>
      <c r="U227" s="189"/>
      <c r="V227" s="189"/>
      <c r="W227" s="191">
        <f t="shared" si="31"/>
        <v>2.98</v>
      </c>
      <c r="X227" s="217">
        <f t="shared" si="32"/>
        <v>0</v>
      </c>
    </row>
    <row r="228" spans="2:24">
      <c r="B228" s="302" t="str">
        <f>'Price Sheet'!C239</f>
        <v>Fat Rolls</v>
      </c>
      <c r="C228" s="302" t="str">
        <f>'Price Sheet'!F239</f>
        <v>Large</v>
      </c>
      <c r="D228" s="190" t="str">
        <f>'Price Sheet'!E239</f>
        <v>KC02004</v>
      </c>
      <c r="E228" s="292">
        <f>SUM('Price Sheet'!I239:Q239)+'Price Sheet'!T239</f>
        <v>0</v>
      </c>
      <c r="F228" s="211"/>
      <c r="G228" s="189"/>
      <c r="H228" s="189"/>
      <c r="I228" s="189"/>
      <c r="J228" s="189"/>
      <c r="K228" s="189">
        <v>3</v>
      </c>
      <c r="L228" s="189">
        <v>2</v>
      </c>
      <c r="M228" s="189"/>
      <c r="N228" s="189"/>
      <c r="O228" s="189"/>
      <c r="P228" s="189"/>
      <c r="Q228" s="189"/>
      <c r="R228" s="189"/>
      <c r="S228" s="189"/>
      <c r="T228" s="189"/>
      <c r="U228" s="189"/>
      <c r="V228" s="189"/>
      <c r="W228" s="191">
        <f t="shared" si="31"/>
        <v>4.32</v>
      </c>
      <c r="X228" s="217">
        <f t="shared" si="32"/>
        <v>0</v>
      </c>
    </row>
    <row r="229" spans="2:24" ht="15.75" thickBot="1">
      <c r="B229" s="301" t="str">
        <f>'Price Sheet'!C240</f>
        <v>Fat Rolls</v>
      </c>
      <c r="C229" s="301" t="str">
        <f>'Price Sheet'!F240</f>
        <v>X-Large</v>
      </c>
      <c r="D229" s="205" t="str">
        <f>'Price Sheet'!E240</f>
        <v>KC02005</v>
      </c>
      <c r="E229" s="294">
        <f>SUM('Price Sheet'!I240:Q240)+'Price Sheet'!T240</f>
        <v>0</v>
      </c>
      <c r="F229" s="212"/>
      <c r="G229" s="202"/>
      <c r="H229" s="202"/>
      <c r="I229" s="202"/>
      <c r="J229" s="202"/>
      <c r="K229" s="202"/>
      <c r="L229" s="202"/>
      <c r="M229" s="202">
        <v>2</v>
      </c>
      <c r="N229" s="202"/>
      <c r="O229" s="202"/>
      <c r="P229" s="202"/>
      <c r="Q229" s="202"/>
      <c r="R229" s="202"/>
      <c r="S229" s="202"/>
      <c r="T229" s="202"/>
      <c r="U229" s="202"/>
      <c r="V229" s="202"/>
      <c r="W229" s="194">
        <f t="shared" si="31"/>
        <v>1.98</v>
      </c>
      <c r="X229" s="267">
        <f t="shared" si="32"/>
        <v>0</v>
      </c>
    </row>
    <row r="230" spans="2:24">
      <c r="B230" s="303" t="str">
        <f>'Price Sheet'!C241</f>
        <v>All Fat Rolls</v>
      </c>
      <c r="C230" s="303" t="str">
        <f>'Price Sheet'!F241</f>
        <v>All</v>
      </c>
      <c r="D230" s="190" t="str">
        <f>'Price Sheet'!E241</f>
        <v>KC02001,KC02002,KC02003,KC02004,KC02005</v>
      </c>
      <c r="E230" s="292">
        <f>SUM('Price Sheet'!I241:Q241)+'Price Sheet'!T241</f>
        <v>0</v>
      </c>
      <c r="F230" s="211">
        <f>SUM(F225:F229)</f>
        <v>10</v>
      </c>
      <c r="G230" s="211">
        <f t="shared" ref="G230:V230" si="33">SUM(G225:G229)</f>
        <v>0</v>
      </c>
      <c r="H230" s="211">
        <f t="shared" si="33"/>
        <v>4</v>
      </c>
      <c r="I230" s="211">
        <f t="shared" si="33"/>
        <v>4</v>
      </c>
      <c r="J230" s="211">
        <f t="shared" si="33"/>
        <v>2</v>
      </c>
      <c r="K230" s="211">
        <f t="shared" si="33"/>
        <v>3</v>
      </c>
      <c r="L230" s="211">
        <f t="shared" si="33"/>
        <v>2</v>
      </c>
      <c r="M230" s="211">
        <f t="shared" si="33"/>
        <v>2</v>
      </c>
      <c r="N230" s="211">
        <f t="shared" si="33"/>
        <v>0</v>
      </c>
      <c r="O230" s="211">
        <f t="shared" si="33"/>
        <v>0</v>
      </c>
      <c r="P230" s="211">
        <f t="shared" si="33"/>
        <v>0</v>
      </c>
      <c r="Q230" s="211">
        <f t="shared" si="33"/>
        <v>0</v>
      </c>
      <c r="R230" s="211">
        <f t="shared" si="33"/>
        <v>0</v>
      </c>
      <c r="S230" s="211">
        <f t="shared" si="33"/>
        <v>0</v>
      </c>
      <c r="T230" s="211">
        <f t="shared" si="33"/>
        <v>0</v>
      </c>
      <c r="U230" s="211"/>
      <c r="V230" s="211">
        <f t="shared" si="33"/>
        <v>0</v>
      </c>
      <c r="W230" s="191">
        <f t="shared" si="31"/>
        <v>15.38</v>
      </c>
      <c r="X230" s="217">
        <f t="shared" si="32"/>
        <v>0</v>
      </c>
    </row>
    <row r="231" spans="2:24">
      <c r="B231" s="303"/>
      <c r="C231" s="303"/>
      <c r="D231" s="190"/>
      <c r="E231" s="190"/>
      <c r="F231" s="211"/>
      <c r="G231" s="189"/>
      <c r="H231" s="189"/>
      <c r="I231" s="189"/>
      <c r="J231" s="189"/>
      <c r="K231" s="189"/>
      <c r="L231" s="189"/>
      <c r="M231" s="189"/>
      <c r="N231" s="189"/>
      <c r="O231" s="189"/>
      <c r="P231" s="189"/>
      <c r="Q231" s="189"/>
      <c r="R231" s="189"/>
      <c r="S231" s="189"/>
      <c r="T231" s="189"/>
      <c r="U231" s="189"/>
      <c r="V231" s="189"/>
      <c r="W231" s="191"/>
      <c r="X231" s="217"/>
    </row>
    <row r="232" spans="2:24">
      <c r="B232" s="302" t="str">
        <f>'Price Sheet'!C243</f>
        <v>Erosion Slopers</v>
      </c>
      <c r="C232" s="302" t="str">
        <f>'Price Sheet'!F243</f>
        <v>X-Large</v>
      </c>
      <c r="D232" s="190" t="str">
        <f>'Price Sheet'!E243</f>
        <v>KC15001</v>
      </c>
      <c r="E232" s="292">
        <f>SUM('Price Sheet'!I243:Q243)+'Price Sheet'!T243</f>
        <v>0</v>
      </c>
      <c r="F232" s="211"/>
      <c r="G232" s="189"/>
      <c r="H232" s="189"/>
      <c r="I232" s="189"/>
      <c r="J232" s="189"/>
      <c r="K232" s="189">
        <v>4</v>
      </c>
      <c r="L232" s="189">
        <v>1</v>
      </c>
      <c r="M232" s="189"/>
      <c r="N232" s="189"/>
      <c r="O232" s="189"/>
      <c r="P232" s="189"/>
      <c r="Q232" s="189"/>
      <c r="R232" s="189"/>
      <c r="S232" s="189"/>
      <c r="T232" s="189"/>
      <c r="U232" s="189"/>
      <c r="V232" s="189"/>
      <c r="W232" s="191">
        <f t="shared" si="31"/>
        <v>4.1100000000000003</v>
      </c>
      <c r="X232" s="217">
        <f t="shared" si="32"/>
        <v>0</v>
      </c>
    </row>
    <row r="233" spans="2:24">
      <c r="B233" s="302" t="str">
        <f>'Price Sheet'!C244</f>
        <v>Erosion Slopers</v>
      </c>
      <c r="C233" s="302" t="str">
        <f>'Price Sheet'!F244</f>
        <v>Prince</v>
      </c>
      <c r="D233" s="190" t="str">
        <f>'Price Sheet'!E244</f>
        <v>KC15002</v>
      </c>
      <c r="E233" s="292">
        <f>SUM('Price Sheet'!I244:Q244)+'Price Sheet'!T244</f>
        <v>0</v>
      </c>
      <c r="F233" s="211"/>
      <c r="G233" s="189"/>
      <c r="H233" s="189"/>
      <c r="I233" s="189"/>
      <c r="J233" s="189"/>
      <c r="K233" s="189">
        <v>1</v>
      </c>
      <c r="L233" s="189"/>
      <c r="M233" s="189"/>
      <c r="N233" s="189"/>
      <c r="O233" s="189"/>
      <c r="P233" s="189"/>
      <c r="Q233" s="189"/>
      <c r="R233" s="189"/>
      <c r="S233" s="189"/>
      <c r="T233" s="189"/>
      <c r="U233" s="189"/>
      <c r="V233" s="189"/>
      <c r="W233" s="191">
        <f t="shared" si="31"/>
        <v>0.78</v>
      </c>
      <c r="X233" s="217">
        <f t="shared" si="32"/>
        <v>0</v>
      </c>
    </row>
    <row r="234" spans="2:24" ht="15.75" thickBot="1">
      <c r="B234" s="301" t="str">
        <f>'Price Sheet'!C245</f>
        <v>Erosion Slopers</v>
      </c>
      <c r="C234" s="301" t="str">
        <f>'Price Sheet'!F245</f>
        <v>Queen</v>
      </c>
      <c r="D234" s="205" t="str">
        <f>'Price Sheet'!E245</f>
        <v>KC15003</v>
      </c>
      <c r="E234" s="294">
        <f>SUM('Price Sheet'!I245:Q245)+'Price Sheet'!T245</f>
        <v>0</v>
      </c>
      <c r="F234" s="212"/>
      <c r="G234" s="202"/>
      <c r="H234" s="202"/>
      <c r="I234" s="202"/>
      <c r="J234" s="202"/>
      <c r="K234" s="202"/>
      <c r="L234" s="202"/>
      <c r="M234" s="202"/>
      <c r="N234" s="202">
        <v>1</v>
      </c>
      <c r="O234" s="202"/>
      <c r="P234" s="202"/>
      <c r="Q234" s="202"/>
      <c r="R234" s="202"/>
      <c r="S234" s="202"/>
      <c r="T234" s="202"/>
      <c r="U234" s="202"/>
      <c r="V234" s="202"/>
      <c r="W234" s="194">
        <f t="shared" si="31"/>
        <v>1.1499999999999999</v>
      </c>
      <c r="X234" s="267">
        <f t="shared" si="32"/>
        <v>0</v>
      </c>
    </row>
    <row r="235" spans="2:24">
      <c r="B235" s="303" t="str">
        <f>'Price Sheet'!C246</f>
        <v>All Erosion Slopers</v>
      </c>
      <c r="C235" s="303" t="str">
        <f>'Price Sheet'!F246</f>
        <v>All</v>
      </c>
      <c r="D235" s="190" t="str">
        <f>'Price Sheet'!E246</f>
        <v>KC15001,KC15002,KC15003</v>
      </c>
      <c r="E235" s="292">
        <f>SUM('Price Sheet'!I246:Q246)+'Price Sheet'!T246</f>
        <v>0</v>
      </c>
      <c r="F235" s="211">
        <f>SUM(F232:F234)</f>
        <v>0</v>
      </c>
      <c r="G235" s="211">
        <f t="shared" ref="G235:V235" si="34">SUM(G232:G234)</f>
        <v>0</v>
      </c>
      <c r="H235" s="211">
        <f t="shared" si="34"/>
        <v>0</v>
      </c>
      <c r="I235" s="211">
        <f t="shared" si="34"/>
        <v>0</v>
      </c>
      <c r="J235" s="211">
        <f t="shared" si="34"/>
        <v>0</v>
      </c>
      <c r="K235" s="211">
        <f t="shared" si="34"/>
        <v>5</v>
      </c>
      <c r="L235" s="211">
        <f t="shared" si="34"/>
        <v>1</v>
      </c>
      <c r="M235" s="211">
        <f t="shared" si="34"/>
        <v>0</v>
      </c>
      <c r="N235" s="211">
        <f t="shared" si="34"/>
        <v>1</v>
      </c>
      <c r="O235" s="211">
        <f t="shared" si="34"/>
        <v>0</v>
      </c>
      <c r="P235" s="211">
        <f t="shared" si="34"/>
        <v>0</v>
      </c>
      <c r="Q235" s="211">
        <f t="shared" si="34"/>
        <v>0</v>
      </c>
      <c r="R235" s="211">
        <f t="shared" si="34"/>
        <v>0</v>
      </c>
      <c r="S235" s="211">
        <f t="shared" si="34"/>
        <v>0</v>
      </c>
      <c r="T235" s="211">
        <f t="shared" si="34"/>
        <v>0</v>
      </c>
      <c r="U235" s="211"/>
      <c r="V235" s="211">
        <f t="shared" si="34"/>
        <v>0</v>
      </c>
      <c r="W235" s="191">
        <f t="shared" si="31"/>
        <v>6.0400000000000009</v>
      </c>
      <c r="X235" s="217">
        <f t="shared" si="32"/>
        <v>0</v>
      </c>
    </row>
    <row r="236" spans="2:24">
      <c r="B236" s="303"/>
      <c r="C236" s="303"/>
      <c r="D236" s="190"/>
      <c r="E236" s="190"/>
      <c r="F236" s="211"/>
      <c r="G236" s="189"/>
      <c r="H236" s="189"/>
      <c r="I236" s="189"/>
      <c r="J236" s="189"/>
      <c r="K236" s="189"/>
      <c r="L236" s="189"/>
      <c r="M236" s="189"/>
      <c r="N236" s="189"/>
      <c r="O236" s="189"/>
      <c r="P236" s="189"/>
      <c r="Q236" s="189"/>
      <c r="R236" s="189"/>
      <c r="S236" s="189"/>
      <c r="T236" s="189"/>
      <c r="U236" s="189"/>
      <c r="V236" s="189"/>
      <c r="W236" s="191"/>
      <c r="X236" s="217"/>
    </row>
    <row r="237" spans="2:24">
      <c r="B237" s="302" t="str">
        <f>'Price Sheet'!C248</f>
        <v>Dragon Balls</v>
      </c>
      <c r="C237" s="302" t="str">
        <f>'Price Sheet'!F248</f>
        <v>Feet</v>
      </c>
      <c r="D237" s="190" t="str">
        <f>'Price Sheet'!E248</f>
        <v>KC23001</v>
      </c>
      <c r="E237" s="292">
        <f>SUM('Price Sheet'!I248:Q248)+'Price Sheet'!T248</f>
        <v>0</v>
      </c>
      <c r="F237" s="211">
        <v>10</v>
      </c>
      <c r="G237" s="189"/>
      <c r="H237" s="189"/>
      <c r="I237" s="189"/>
      <c r="J237" s="189"/>
      <c r="K237" s="189"/>
      <c r="L237" s="189"/>
      <c r="M237" s="189"/>
      <c r="N237" s="189"/>
      <c r="O237" s="189"/>
      <c r="P237" s="189"/>
      <c r="Q237" s="189"/>
      <c r="R237" s="189"/>
      <c r="S237" s="189"/>
      <c r="T237" s="189"/>
      <c r="U237" s="189"/>
      <c r="V237" s="189"/>
      <c r="W237" s="191">
        <f t="shared" si="31"/>
        <v>3.4000000000000004</v>
      </c>
      <c r="X237" s="217">
        <f t="shared" si="32"/>
        <v>0</v>
      </c>
    </row>
    <row r="238" spans="2:24">
      <c r="B238" s="302" t="str">
        <f>'Price Sheet'!C249</f>
        <v>Dragon Balls</v>
      </c>
      <c r="C238" s="302" t="str">
        <f>'Price Sheet'!F249</f>
        <v>Small</v>
      </c>
      <c r="D238" s="190" t="str">
        <f>'Price Sheet'!E249</f>
        <v>KC23002</v>
      </c>
      <c r="E238" s="292">
        <f>SUM('Price Sheet'!I249:Q249)+'Price Sheet'!T249</f>
        <v>0</v>
      </c>
      <c r="F238" s="211"/>
      <c r="G238" s="189"/>
      <c r="H238" s="189">
        <v>1</v>
      </c>
      <c r="I238" s="189">
        <v>4</v>
      </c>
      <c r="J238" s="189"/>
      <c r="K238" s="189"/>
      <c r="L238" s="189"/>
      <c r="M238" s="189"/>
      <c r="N238" s="189"/>
      <c r="O238" s="189"/>
      <c r="P238" s="189"/>
      <c r="Q238" s="189"/>
      <c r="R238" s="189"/>
      <c r="S238" s="189"/>
      <c r="T238" s="189"/>
      <c r="U238" s="189"/>
      <c r="V238" s="189"/>
      <c r="W238" s="191">
        <f t="shared" si="31"/>
        <v>2.8</v>
      </c>
      <c r="X238" s="217">
        <f t="shared" si="32"/>
        <v>0</v>
      </c>
    </row>
    <row r="239" spans="2:24">
      <c r="B239" s="302" t="str">
        <f>'Price Sheet'!C250</f>
        <v>Dragon Balls</v>
      </c>
      <c r="C239" s="302" t="str">
        <f>'Price Sheet'!F250</f>
        <v>Med</v>
      </c>
      <c r="D239" s="190" t="str">
        <f>'Price Sheet'!E250</f>
        <v>KC23003</v>
      </c>
      <c r="E239" s="292">
        <f>SUM('Price Sheet'!I250:Q250)+'Price Sheet'!T250</f>
        <v>0</v>
      </c>
      <c r="F239" s="211"/>
      <c r="G239" s="189"/>
      <c r="H239" s="189"/>
      <c r="I239" s="189">
        <v>1</v>
      </c>
      <c r="J239" s="189">
        <v>2</v>
      </c>
      <c r="K239" s="189">
        <v>1</v>
      </c>
      <c r="L239" s="189">
        <v>1</v>
      </c>
      <c r="M239" s="189"/>
      <c r="N239" s="189"/>
      <c r="O239" s="189"/>
      <c r="P239" s="189"/>
      <c r="Q239" s="189"/>
      <c r="R239" s="189"/>
      <c r="S239" s="189"/>
      <c r="T239" s="189"/>
      <c r="U239" s="189"/>
      <c r="V239" s="189"/>
      <c r="W239" s="191">
        <f t="shared" si="31"/>
        <v>3.79</v>
      </c>
      <c r="X239" s="217">
        <f t="shared" si="32"/>
        <v>0</v>
      </c>
    </row>
    <row r="240" spans="2:24">
      <c r="B240" s="302" t="str">
        <f>'Price Sheet'!C251</f>
        <v>Dragon Balls</v>
      </c>
      <c r="C240" s="302" t="str">
        <f>'Price Sheet'!F251</f>
        <v>Large</v>
      </c>
      <c r="D240" s="190" t="str">
        <f>'Price Sheet'!E251</f>
        <v>KC23004</v>
      </c>
      <c r="E240" s="292">
        <f>SUM('Price Sheet'!I251:Q251)+'Price Sheet'!T251</f>
        <v>0</v>
      </c>
      <c r="F240" s="211"/>
      <c r="G240" s="189"/>
      <c r="H240" s="189"/>
      <c r="I240" s="189"/>
      <c r="J240" s="189"/>
      <c r="K240" s="189">
        <v>1</v>
      </c>
      <c r="L240" s="189">
        <v>1</v>
      </c>
      <c r="M240" s="189">
        <v>2</v>
      </c>
      <c r="N240" s="189">
        <v>1</v>
      </c>
      <c r="O240" s="189"/>
      <c r="P240" s="189"/>
      <c r="Q240" s="189"/>
      <c r="R240" s="189"/>
      <c r="S240" s="189"/>
      <c r="T240" s="189"/>
      <c r="U240" s="189"/>
      <c r="V240" s="189"/>
      <c r="W240" s="191">
        <f t="shared" si="31"/>
        <v>4.9000000000000004</v>
      </c>
      <c r="X240" s="217">
        <f t="shared" si="32"/>
        <v>0</v>
      </c>
    </row>
    <row r="241" spans="2:24">
      <c r="B241" s="302" t="str">
        <f>'Price Sheet'!C252</f>
        <v>Dragon Balls</v>
      </c>
      <c r="C241" s="302" t="str">
        <f>'Price Sheet'!F252</f>
        <v>X-Large</v>
      </c>
      <c r="D241" s="190" t="str">
        <f>'Price Sheet'!E252</f>
        <v>KC23005</v>
      </c>
      <c r="E241" s="292">
        <f>SUM('Price Sheet'!I252:Q252)+'Price Sheet'!T252</f>
        <v>0</v>
      </c>
      <c r="F241" s="211"/>
      <c r="G241" s="189"/>
      <c r="H241" s="189"/>
      <c r="I241" s="189"/>
      <c r="J241" s="189"/>
      <c r="K241" s="189"/>
      <c r="L241" s="189"/>
      <c r="M241" s="189">
        <v>1</v>
      </c>
      <c r="N241" s="189">
        <v>1</v>
      </c>
      <c r="O241" s="189">
        <v>3</v>
      </c>
      <c r="P241" s="189"/>
      <c r="Q241" s="189"/>
      <c r="R241" s="189"/>
      <c r="S241" s="189"/>
      <c r="T241" s="189"/>
      <c r="U241" s="189"/>
      <c r="V241" s="189"/>
      <c r="W241" s="191">
        <f t="shared" si="31"/>
        <v>14.14</v>
      </c>
      <c r="X241" s="217">
        <f t="shared" si="32"/>
        <v>0</v>
      </c>
    </row>
    <row r="242" spans="2:24">
      <c r="B242" s="302" t="str">
        <f>'Price Sheet'!C253</f>
        <v>Dragon Balls</v>
      </c>
      <c r="C242" s="302" t="str">
        <f>'Price Sheet'!F253</f>
        <v>Prince</v>
      </c>
      <c r="D242" s="190" t="str">
        <f>'Price Sheet'!E253</f>
        <v>KC23006</v>
      </c>
      <c r="E242" s="292">
        <f>SUM('Price Sheet'!I253:Q253)+'Price Sheet'!T253</f>
        <v>0</v>
      </c>
      <c r="F242" s="211"/>
      <c r="G242" s="189"/>
      <c r="H242" s="189"/>
      <c r="I242" s="189"/>
      <c r="J242" s="189"/>
      <c r="K242" s="189"/>
      <c r="L242" s="189"/>
      <c r="M242" s="189"/>
      <c r="N242" s="189"/>
      <c r="O242" s="189"/>
      <c r="P242" s="189"/>
      <c r="Q242" s="189">
        <v>1</v>
      </c>
      <c r="R242" s="189"/>
      <c r="S242" s="189"/>
      <c r="T242" s="189"/>
      <c r="U242" s="189"/>
      <c r="V242" s="189"/>
      <c r="W242" s="191">
        <f t="shared" si="31"/>
        <v>6.68</v>
      </c>
      <c r="X242" s="217">
        <f t="shared" si="32"/>
        <v>0</v>
      </c>
    </row>
    <row r="243" spans="2:24">
      <c r="B243" s="302" t="str">
        <f>'Price Sheet'!C254</f>
        <v>Dragon Balls</v>
      </c>
      <c r="C243" s="302" t="str">
        <f>'Price Sheet'!F254</f>
        <v>Queen</v>
      </c>
      <c r="D243" s="190" t="str">
        <f>'Price Sheet'!E254</f>
        <v>KC23007</v>
      </c>
      <c r="E243" s="292">
        <f>SUM('Price Sheet'!I254:Q254)+'Price Sheet'!T254</f>
        <v>0</v>
      </c>
      <c r="F243" s="211"/>
      <c r="G243" s="189"/>
      <c r="H243" s="189"/>
      <c r="I243" s="189"/>
      <c r="J243" s="189"/>
      <c r="K243" s="189"/>
      <c r="L243" s="189"/>
      <c r="M243" s="189"/>
      <c r="N243" s="189"/>
      <c r="O243" s="189"/>
      <c r="P243" s="189"/>
      <c r="Q243" s="189">
        <v>1</v>
      </c>
      <c r="R243" s="189"/>
      <c r="S243" s="189"/>
      <c r="T243" s="189"/>
      <c r="U243" s="189"/>
      <c r="V243" s="189"/>
      <c r="W243" s="191">
        <f t="shared" si="31"/>
        <v>6.68</v>
      </c>
      <c r="X243" s="217">
        <f t="shared" si="32"/>
        <v>0</v>
      </c>
    </row>
    <row r="244" spans="2:24" ht="15.75" thickBot="1">
      <c r="B244" s="301" t="str">
        <f>'Price Sheet'!C255</f>
        <v>Dragon Balls</v>
      </c>
      <c r="C244" s="301" t="str">
        <f>'Price Sheet'!F255</f>
        <v>King</v>
      </c>
      <c r="D244" s="205" t="str">
        <f>'Price Sheet'!E255</f>
        <v>KC23008</v>
      </c>
      <c r="E244" s="294">
        <f>SUM('Price Sheet'!I255:Q255)+'Price Sheet'!T255</f>
        <v>0</v>
      </c>
      <c r="F244" s="212"/>
      <c r="G244" s="202"/>
      <c r="H244" s="202"/>
      <c r="I244" s="202"/>
      <c r="J244" s="202"/>
      <c r="K244" s="202"/>
      <c r="L244" s="202"/>
      <c r="M244" s="202"/>
      <c r="N244" s="202"/>
      <c r="O244" s="202"/>
      <c r="P244" s="202"/>
      <c r="Q244" s="202"/>
      <c r="R244" s="202"/>
      <c r="S244" s="202"/>
      <c r="T244" s="202"/>
      <c r="U244" s="202"/>
      <c r="V244" s="202">
        <v>1</v>
      </c>
      <c r="W244" s="194">
        <f t="shared" si="31"/>
        <v>20</v>
      </c>
      <c r="X244" s="267">
        <f t="shared" si="32"/>
        <v>0</v>
      </c>
    </row>
    <row r="245" spans="2:24">
      <c r="B245" s="303" t="str">
        <f>'Price Sheet'!C256</f>
        <v>All Dragon Balls</v>
      </c>
      <c r="C245" s="303" t="str">
        <f>'Price Sheet'!F256</f>
        <v>All</v>
      </c>
      <c r="D245" s="190" t="str">
        <f>'Price Sheet'!E256</f>
        <v>KC23001,KC23002,KC23003,KC23004,KC23005,KC23006,KC23007,KC23008</v>
      </c>
      <c r="E245" s="292">
        <f>SUM('Price Sheet'!I256:Q256)+'Price Sheet'!T256</f>
        <v>0</v>
      </c>
      <c r="F245" s="211">
        <f>SUM(F237:F244)</f>
        <v>10</v>
      </c>
      <c r="G245" s="211">
        <f t="shared" ref="G245:V245" si="35">SUM(G237:G244)</f>
        <v>0</v>
      </c>
      <c r="H245" s="211">
        <f t="shared" si="35"/>
        <v>1</v>
      </c>
      <c r="I245" s="211">
        <f t="shared" si="35"/>
        <v>5</v>
      </c>
      <c r="J245" s="211">
        <f t="shared" si="35"/>
        <v>2</v>
      </c>
      <c r="K245" s="211">
        <f t="shared" si="35"/>
        <v>2</v>
      </c>
      <c r="L245" s="211">
        <f t="shared" si="35"/>
        <v>2</v>
      </c>
      <c r="M245" s="211">
        <f t="shared" si="35"/>
        <v>3</v>
      </c>
      <c r="N245" s="211">
        <f t="shared" si="35"/>
        <v>2</v>
      </c>
      <c r="O245" s="211">
        <f t="shared" si="35"/>
        <v>3</v>
      </c>
      <c r="P245" s="211">
        <f t="shared" si="35"/>
        <v>0</v>
      </c>
      <c r="Q245" s="211">
        <f t="shared" si="35"/>
        <v>2</v>
      </c>
      <c r="R245" s="211">
        <f t="shared" si="35"/>
        <v>0</v>
      </c>
      <c r="S245" s="211">
        <f t="shared" si="35"/>
        <v>0</v>
      </c>
      <c r="T245" s="211">
        <f t="shared" si="35"/>
        <v>0</v>
      </c>
      <c r="U245" s="211">
        <f t="shared" si="35"/>
        <v>0</v>
      </c>
      <c r="V245" s="211">
        <f t="shared" si="35"/>
        <v>1</v>
      </c>
      <c r="W245" s="191">
        <f t="shared" si="31"/>
        <v>62.39</v>
      </c>
      <c r="X245" s="217">
        <f t="shared" si="32"/>
        <v>0</v>
      </c>
    </row>
    <row r="246" spans="2:24">
      <c r="B246" s="303"/>
      <c r="C246" s="303"/>
      <c r="D246" s="190"/>
      <c r="E246" s="190"/>
      <c r="F246" s="211"/>
      <c r="G246" s="189"/>
      <c r="H246" s="189"/>
      <c r="I246" s="189"/>
      <c r="J246" s="189"/>
      <c r="K246" s="189"/>
      <c r="L246" s="189"/>
      <c r="M246" s="189"/>
      <c r="N246" s="189"/>
      <c r="O246" s="189"/>
      <c r="P246" s="189"/>
      <c r="Q246" s="189"/>
      <c r="R246" s="189"/>
      <c r="S246" s="189"/>
      <c r="T246" s="189"/>
      <c r="U246" s="189"/>
      <c r="V246" s="189"/>
      <c r="W246" s="191"/>
      <c r="X246" s="217"/>
    </row>
    <row r="247" spans="2:24">
      <c r="B247" s="302" t="str">
        <f>'Price Sheet'!C258</f>
        <v>Contours</v>
      </c>
      <c r="C247" s="302" t="str">
        <f>'Price Sheet'!F258</f>
        <v>Feet</v>
      </c>
      <c r="D247" s="190" t="str">
        <f>'Price Sheet'!E258</f>
        <v>KC30001</v>
      </c>
      <c r="E247" s="292">
        <f>SUM('Price Sheet'!I258:Q258)+'Price Sheet'!T258</f>
        <v>0</v>
      </c>
      <c r="F247" s="211"/>
      <c r="G247" s="189"/>
      <c r="H247" s="189"/>
      <c r="I247" s="189"/>
      <c r="J247" s="189"/>
      <c r="K247" s="189"/>
      <c r="L247" s="189"/>
      <c r="M247" s="189"/>
      <c r="N247" s="189"/>
      <c r="O247" s="189"/>
      <c r="P247" s="189"/>
      <c r="Q247" s="189"/>
      <c r="R247" s="189"/>
      <c r="S247" s="189">
        <v>10</v>
      </c>
      <c r="T247" s="189"/>
      <c r="U247" s="189"/>
      <c r="V247" s="189"/>
      <c r="W247" s="191">
        <f t="shared" si="31"/>
        <v>5.4</v>
      </c>
      <c r="X247" s="217">
        <f t="shared" si="32"/>
        <v>0</v>
      </c>
    </row>
    <row r="248" spans="2:24">
      <c r="B248" s="302" t="str">
        <f>'Price Sheet'!C259</f>
        <v>Contours</v>
      </c>
      <c r="C248" s="302" t="str">
        <f>'Price Sheet'!F259</f>
        <v>Small</v>
      </c>
      <c r="D248" s="190" t="str">
        <f>'Price Sheet'!E259</f>
        <v>KC30002</v>
      </c>
      <c r="E248" s="292">
        <f>SUM('Price Sheet'!I259:Q259)+'Price Sheet'!T259</f>
        <v>0</v>
      </c>
      <c r="F248" s="211"/>
      <c r="G248" s="189">
        <v>3</v>
      </c>
      <c r="H248" s="189">
        <v>2</v>
      </c>
      <c r="I248" s="189"/>
      <c r="J248" s="189"/>
      <c r="K248" s="189"/>
      <c r="L248" s="189"/>
      <c r="M248" s="189"/>
      <c r="N248" s="189"/>
      <c r="O248" s="189"/>
      <c r="P248" s="189"/>
      <c r="Q248" s="189"/>
      <c r="R248" s="189"/>
      <c r="S248" s="189"/>
      <c r="T248" s="189"/>
      <c r="U248" s="189"/>
      <c r="V248" s="189"/>
      <c r="W248" s="191">
        <f t="shared" si="31"/>
        <v>2.37</v>
      </c>
      <c r="X248" s="217">
        <f t="shared" si="32"/>
        <v>0</v>
      </c>
    </row>
    <row r="249" spans="2:24">
      <c r="B249" s="302" t="str">
        <f>'Price Sheet'!C260</f>
        <v>Contours</v>
      </c>
      <c r="C249" s="302" t="str">
        <f>'Price Sheet'!F260</f>
        <v>Med</v>
      </c>
      <c r="D249" s="190" t="str">
        <f>'Price Sheet'!E260</f>
        <v>KC30003</v>
      </c>
      <c r="E249" s="292">
        <f>SUM('Price Sheet'!I260:Q260)+'Price Sheet'!T260</f>
        <v>0</v>
      </c>
      <c r="F249" s="211"/>
      <c r="G249" s="189"/>
      <c r="H249" s="189">
        <v>5</v>
      </c>
      <c r="I249" s="189"/>
      <c r="J249" s="189"/>
      <c r="K249" s="189"/>
      <c r="L249" s="189"/>
      <c r="M249" s="189"/>
      <c r="N249" s="189"/>
      <c r="O249" s="189"/>
      <c r="P249" s="189"/>
      <c r="Q249" s="189"/>
      <c r="R249" s="189"/>
      <c r="S249" s="189"/>
      <c r="T249" s="189"/>
      <c r="U249" s="189"/>
      <c r="V249" s="189"/>
      <c r="W249" s="191">
        <f t="shared" si="31"/>
        <v>2.4</v>
      </c>
      <c r="X249" s="217">
        <f t="shared" si="32"/>
        <v>0</v>
      </c>
    </row>
    <row r="250" spans="2:24">
      <c r="B250" s="302" t="str">
        <f>'Price Sheet'!C261</f>
        <v>Contours</v>
      </c>
      <c r="C250" s="302" t="str">
        <f>'Price Sheet'!F261</f>
        <v>Large</v>
      </c>
      <c r="D250" s="190" t="str">
        <f>'Price Sheet'!E261</f>
        <v>KC30004</v>
      </c>
      <c r="E250" s="292">
        <f>SUM('Price Sheet'!I261:Q261)+'Price Sheet'!T261</f>
        <v>0</v>
      </c>
      <c r="F250" s="211"/>
      <c r="G250" s="189"/>
      <c r="H250" s="189"/>
      <c r="I250" s="189">
        <v>1</v>
      </c>
      <c r="J250" s="189">
        <v>4</v>
      </c>
      <c r="K250" s="189"/>
      <c r="L250" s="189"/>
      <c r="M250" s="189"/>
      <c r="N250" s="189"/>
      <c r="O250" s="189"/>
      <c r="P250" s="189"/>
      <c r="Q250" s="189"/>
      <c r="R250" s="189"/>
      <c r="S250" s="189"/>
      <c r="T250" s="189"/>
      <c r="U250" s="189"/>
      <c r="V250" s="189"/>
      <c r="W250" s="191">
        <f t="shared" si="31"/>
        <v>3.46</v>
      </c>
      <c r="X250" s="217">
        <f t="shared" si="32"/>
        <v>0</v>
      </c>
    </row>
    <row r="251" spans="2:24">
      <c r="B251" s="302" t="str">
        <f>'Price Sheet'!C262</f>
        <v>Contours</v>
      </c>
      <c r="C251" s="302" t="str">
        <f>'Price Sheet'!F262</f>
        <v>X-Large</v>
      </c>
      <c r="D251" s="190" t="str">
        <f>'Price Sheet'!E262</f>
        <v>KC30005</v>
      </c>
      <c r="E251" s="292">
        <f>SUM('Price Sheet'!I262:Q262)+'Price Sheet'!T262</f>
        <v>0</v>
      </c>
      <c r="F251" s="211"/>
      <c r="G251" s="189"/>
      <c r="H251" s="189">
        <v>1</v>
      </c>
      <c r="I251" s="189"/>
      <c r="J251" s="189">
        <v>1</v>
      </c>
      <c r="K251" s="189"/>
      <c r="L251" s="189">
        <v>1</v>
      </c>
      <c r="M251" s="189">
        <v>1</v>
      </c>
      <c r="N251" s="189">
        <v>1</v>
      </c>
      <c r="O251" s="189"/>
      <c r="P251" s="189"/>
      <c r="Q251" s="189"/>
      <c r="R251" s="189"/>
      <c r="S251" s="189"/>
      <c r="T251" s="189"/>
      <c r="U251" s="189"/>
      <c r="V251" s="189"/>
      <c r="W251" s="191">
        <f t="shared" si="31"/>
        <v>4.33</v>
      </c>
      <c r="X251" s="217">
        <f t="shared" si="32"/>
        <v>0</v>
      </c>
    </row>
    <row r="252" spans="2:24">
      <c r="B252" s="302" t="str">
        <f>'Price Sheet'!C263</f>
        <v>Contours</v>
      </c>
      <c r="C252" s="302" t="str">
        <f>'Price Sheet'!F263</f>
        <v>Prince</v>
      </c>
      <c r="D252" s="190" t="str">
        <f>'Price Sheet'!E263</f>
        <v>KC30006</v>
      </c>
      <c r="E252" s="292">
        <f>SUM('Price Sheet'!I263:Q263)+'Price Sheet'!T263</f>
        <v>0</v>
      </c>
      <c r="F252" s="211"/>
      <c r="G252" s="189"/>
      <c r="H252" s="189"/>
      <c r="I252" s="189"/>
      <c r="J252" s="189"/>
      <c r="K252" s="189"/>
      <c r="L252" s="189"/>
      <c r="M252" s="189"/>
      <c r="N252" s="189"/>
      <c r="O252" s="189"/>
      <c r="P252" s="189">
        <v>1</v>
      </c>
      <c r="Q252" s="189"/>
      <c r="R252" s="189"/>
      <c r="S252" s="189"/>
      <c r="T252" s="189"/>
      <c r="U252" s="189"/>
      <c r="V252" s="189"/>
      <c r="W252" s="191">
        <f t="shared" si="31"/>
        <v>3.08</v>
      </c>
      <c r="X252" s="217">
        <f t="shared" si="32"/>
        <v>0</v>
      </c>
    </row>
    <row r="253" spans="2:24" ht="15.75" thickBot="1">
      <c r="B253" s="301" t="str">
        <f>'Price Sheet'!C264</f>
        <v>Contours</v>
      </c>
      <c r="C253" s="301" t="str">
        <f>'Price Sheet'!F264</f>
        <v>Queen</v>
      </c>
      <c r="D253" s="205" t="str">
        <f>'Price Sheet'!E264</f>
        <v>KC30007</v>
      </c>
      <c r="E253" s="294">
        <f>SUM('Price Sheet'!I264:Q264)+'Price Sheet'!T264</f>
        <v>0</v>
      </c>
      <c r="F253" s="212"/>
      <c r="G253" s="202"/>
      <c r="H253" s="202"/>
      <c r="I253" s="202"/>
      <c r="J253" s="202"/>
      <c r="K253" s="202"/>
      <c r="L253" s="202"/>
      <c r="M253" s="202"/>
      <c r="N253" s="202"/>
      <c r="O253" s="202"/>
      <c r="P253" s="202">
        <v>1</v>
      </c>
      <c r="Q253" s="202"/>
      <c r="R253" s="202"/>
      <c r="S253" s="202"/>
      <c r="T253" s="202"/>
      <c r="U253" s="202"/>
      <c r="V253" s="202"/>
      <c r="W253" s="194">
        <f t="shared" si="31"/>
        <v>3.08</v>
      </c>
      <c r="X253" s="267">
        <f t="shared" si="32"/>
        <v>0</v>
      </c>
    </row>
    <row r="254" spans="2:24">
      <c r="B254" s="303" t="str">
        <f>'Price Sheet'!C265</f>
        <v>All Contours</v>
      </c>
      <c r="C254" s="303" t="str">
        <f>'Price Sheet'!F265</f>
        <v>All</v>
      </c>
      <c r="D254" s="190" t="str">
        <f>'Price Sheet'!E265</f>
        <v>KC30001,KC30002,KC30003,KC30004,KC30005,KC30006,KC30007</v>
      </c>
      <c r="E254" s="292">
        <f>SUM('Price Sheet'!I265:Q265)+'Price Sheet'!T265</f>
        <v>0</v>
      </c>
      <c r="F254" s="211">
        <f>SUM(F247:F253)</f>
        <v>0</v>
      </c>
      <c r="G254" s="211">
        <f t="shared" ref="G254:V254" si="36">SUM(G247:G253)</f>
        <v>3</v>
      </c>
      <c r="H254" s="211">
        <f t="shared" si="36"/>
        <v>8</v>
      </c>
      <c r="I254" s="211">
        <f t="shared" si="36"/>
        <v>1</v>
      </c>
      <c r="J254" s="211">
        <f t="shared" si="36"/>
        <v>5</v>
      </c>
      <c r="K254" s="211">
        <f t="shared" si="36"/>
        <v>0</v>
      </c>
      <c r="L254" s="211">
        <f t="shared" si="36"/>
        <v>1</v>
      </c>
      <c r="M254" s="211">
        <f t="shared" si="36"/>
        <v>1</v>
      </c>
      <c r="N254" s="211">
        <f t="shared" si="36"/>
        <v>1</v>
      </c>
      <c r="O254" s="211">
        <f t="shared" si="36"/>
        <v>0</v>
      </c>
      <c r="P254" s="211">
        <f t="shared" si="36"/>
        <v>2</v>
      </c>
      <c r="Q254" s="211">
        <f t="shared" si="36"/>
        <v>0</v>
      </c>
      <c r="R254" s="211">
        <f t="shared" si="36"/>
        <v>0</v>
      </c>
      <c r="S254" s="211">
        <f t="shared" si="36"/>
        <v>10</v>
      </c>
      <c r="T254" s="211">
        <f t="shared" si="36"/>
        <v>0</v>
      </c>
      <c r="U254" s="211"/>
      <c r="V254" s="211">
        <f t="shared" si="36"/>
        <v>0</v>
      </c>
      <c r="W254" s="191">
        <f t="shared" si="31"/>
        <v>24.119999999999997</v>
      </c>
      <c r="X254" s="217">
        <f t="shared" si="32"/>
        <v>0</v>
      </c>
    </row>
    <row r="255" spans="2:24">
      <c r="B255" s="303"/>
      <c r="C255" s="303"/>
      <c r="D255" s="190"/>
      <c r="E255" s="190"/>
      <c r="F255" s="211"/>
      <c r="G255" s="189"/>
      <c r="H255" s="189"/>
      <c r="I255" s="189"/>
      <c r="J255" s="189"/>
      <c r="K255" s="189"/>
      <c r="L255" s="189"/>
      <c r="M255" s="189"/>
      <c r="N255" s="189"/>
      <c r="O255" s="189"/>
      <c r="P255" s="189"/>
      <c r="Q255" s="189"/>
      <c r="R255" s="189"/>
      <c r="S255" s="189"/>
      <c r="T255" s="189"/>
      <c r="U255" s="189"/>
      <c r="V255" s="189"/>
      <c r="W255" s="191"/>
      <c r="X255" s="217"/>
    </row>
    <row r="256" spans="2:24">
      <c r="B256" s="302" t="str">
        <f>'Price Sheet'!C267</f>
        <v>Pock Rocks</v>
      </c>
      <c r="C256" s="302" t="str">
        <f>'Price Sheet'!F267</f>
        <v>Small</v>
      </c>
      <c r="D256" s="190" t="str">
        <f>'Price Sheet'!E267</f>
        <v>KC33001</v>
      </c>
      <c r="E256" s="292">
        <f>SUM('Price Sheet'!I267:Q267)+'Price Sheet'!T267</f>
        <v>0</v>
      </c>
      <c r="F256" s="211"/>
      <c r="G256" s="189"/>
      <c r="H256" s="189"/>
      <c r="I256" s="189"/>
      <c r="J256" s="189">
        <v>2</v>
      </c>
      <c r="K256" s="189"/>
      <c r="L256" s="189">
        <v>2</v>
      </c>
      <c r="M256" s="189">
        <v>1</v>
      </c>
      <c r="N256" s="189"/>
      <c r="O256" s="189"/>
      <c r="P256" s="189"/>
      <c r="Q256" s="189"/>
      <c r="R256" s="189"/>
      <c r="S256" s="189"/>
      <c r="T256" s="189"/>
      <c r="U256" s="189"/>
      <c r="V256" s="189"/>
      <c r="W256" s="191">
        <f t="shared" si="31"/>
        <v>4.41</v>
      </c>
      <c r="X256" s="217">
        <f t="shared" si="32"/>
        <v>0</v>
      </c>
    </row>
    <row r="257" spans="2:24">
      <c r="B257" s="302" t="str">
        <f>'Price Sheet'!C268</f>
        <v>Pock Rocks</v>
      </c>
      <c r="C257" s="302" t="str">
        <f>'Price Sheet'!F268</f>
        <v>Med</v>
      </c>
      <c r="D257" s="190" t="str">
        <f>'Price Sheet'!E268</f>
        <v>KC33002</v>
      </c>
      <c r="E257" s="292">
        <f>SUM('Price Sheet'!I268:Q268)+'Price Sheet'!T268</f>
        <v>0</v>
      </c>
      <c r="F257" s="211"/>
      <c r="G257" s="189"/>
      <c r="H257" s="189"/>
      <c r="I257" s="189"/>
      <c r="J257" s="189"/>
      <c r="K257" s="189"/>
      <c r="L257" s="189"/>
      <c r="M257" s="189">
        <v>4</v>
      </c>
      <c r="N257" s="189">
        <v>1</v>
      </c>
      <c r="O257" s="189"/>
      <c r="P257" s="189"/>
      <c r="Q257" s="189"/>
      <c r="R257" s="189"/>
      <c r="S257" s="189"/>
      <c r="T257" s="189"/>
      <c r="U257" s="189"/>
      <c r="V257" s="189"/>
      <c r="W257" s="191">
        <f t="shared" si="31"/>
        <v>5.1099999999999994</v>
      </c>
      <c r="X257" s="217">
        <f t="shared" si="32"/>
        <v>0</v>
      </c>
    </row>
    <row r="258" spans="2:24">
      <c r="B258" s="302" t="str">
        <f>'Price Sheet'!C269</f>
        <v>Pock Rocks</v>
      </c>
      <c r="C258" s="302" t="str">
        <f>'Price Sheet'!F269</f>
        <v>Large</v>
      </c>
      <c r="D258" s="190" t="str">
        <f>'Price Sheet'!E269</f>
        <v>KC33003</v>
      </c>
      <c r="E258" s="292">
        <f>SUM('Price Sheet'!I269:Q269)+'Price Sheet'!T269</f>
        <v>0</v>
      </c>
      <c r="F258" s="211"/>
      <c r="G258" s="189"/>
      <c r="H258" s="189"/>
      <c r="I258" s="189"/>
      <c r="J258" s="189"/>
      <c r="K258" s="189"/>
      <c r="L258" s="189">
        <v>1</v>
      </c>
      <c r="M258" s="189"/>
      <c r="N258" s="189">
        <v>1</v>
      </c>
      <c r="O258" s="189">
        <v>2</v>
      </c>
      <c r="P258" s="189">
        <v>1</v>
      </c>
      <c r="Q258" s="189"/>
      <c r="R258" s="189"/>
      <c r="S258" s="189"/>
      <c r="T258" s="189"/>
      <c r="U258" s="189"/>
      <c r="V258" s="189"/>
      <c r="W258" s="191">
        <f t="shared" si="31"/>
        <v>13.22</v>
      </c>
      <c r="X258" s="217">
        <f t="shared" si="32"/>
        <v>0</v>
      </c>
    </row>
    <row r="259" spans="2:24">
      <c r="B259" s="302" t="str">
        <f>'Price Sheet'!C270</f>
        <v>Pock Rocks</v>
      </c>
      <c r="C259" s="302" t="str">
        <f>'Price Sheet'!F270</f>
        <v>X-Large</v>
      </c>
      <c r="D259" s="190" t="str">
        <f>'Price Sheet'!E270</f>
        <v>KC33004</v>
      </c>
      <c r="E259" s="292">
        <f>SUM('Price Sheet'!I270:Q270)+'Price Sheet'!T270</f>
        <v>0</v>
      </c>
      <c r="F259" s="211"/>
      <c r="G259" s="189"/>
      <c r="H259" s="189"/>
      <c r="I259" s="189"/>
      <c r="J259" s="189"/>
      <c r="K259" s="189"/>
      <c r="L259" s="189"/>
      <c r="M259" s="189">
        <v>1</v>
      </c>
      <c r="N259" s="189">
        <v>2</v>
      </c>
      <c r="O259" s="189"/>
      <c r="P259" s="189"/>
      <c r="Q259" s="189">
        <v>2</v>
      </c>
      <c r="R259" s="189"/>
      <c r="S259" s="189"/>
      <c r="T259" s="189"/>
      <c r="U259" s="189"/>
      <c r="V259" s="189"/>
      <c r="W259" s="191">
        <f t="shared" si="31"/>
        <v>16.649999999999999</v>
      </c>
      <c r="X259" s="217">
        <f t="shared" si="32"/>
        <v>0</v>
      </c>
    </row>
    <row r="260" spans="2:24">
      <c r="B260" s="302" t="str">
        <f>'Price Sheet'!C271</f>
        <v>Pock Rocks</v>
      </c>
      <c r="C260" s="302" t="str">
        <f>'Price Sheet'!F271</f>
        <v>Prince</v>
      </c>
      <c r="D260" s="190" t="str">
        <f>'Price Sheet'!E271</f>
        <v>KC33005</v>
      </c>
      <c r="E260" s="292">
        <f>SUM('Price Sheet'!I271:Q271)+'Price Sheet'!T271</f>
        <v>0</v>
      </c>
      <c r="F260" s="211"/>
      <c r="G260" s="189"/>
      <c r="H260" s="189"/>
      <c r="I260" s="189"/>
      <c r="J260" s="189"/>
      <c r="K260" s="189"/>
      <c r="L260" s="189"/>
      <c r="M260" s="189"/>
      <c r="N260" s="189"/>
      <c r="O260" s="189"/>
      <c r="P260" s="189"/>
      <c r="Q260" s="189">
        <v>1</v>
      </c>
      <c r="R260" s="189"/>
      <c r="S260" s="189"/>
      <c r="T260" s="189"/>
      <c r="U260" s="189"/>
      <c r="V260" s="189"/>
      <c r="W260" s="191">
        <f t="shared" si="31"/>
        <v>6.68</v>
      </c>
      <c r="X260" s="217">
        <f t="shared" si="32"/>
        <v>0</v>
      </c>
    </row>
    <row r="261" spans="2:24">
      <c r="B261" s="302" t="str">
        <f>'Price Sheet'!C272</f>
        <v>Pock Rocks</v>
      </c>
      <c r="C261" s="302" t="str">
        <f>'Price Sheet'!F272</f>
        <v>Queen</v>
      </c>
      <c r="D261" s="190" t="str">
        <f>'Price Sheet'!E272</f>
        <v>KC33006</v>
      </c>
      <c r="E261" s="292">
        <f>SUM('Price Sheet'!I272:Q272)+'Price Sheet'!T272</f>
        <v>0</v>
      </c>
      <c r="F261" s="211"/>
      <c r="G261" s="189"/>
      <c r="H261" s="189"/>
      <c r="I261" s="189"/>
      <c r="J261" s="189"/>
      <c r="K261" s="189"/>
      <c r="L261" s="189"/>
      <c r="M261" s="189"/>
      <c r="N261" s="189"/>
      <c r="O261" s="189"/>
      <c r="P261" s="189"/>
      <c r="Q261" s="189"/>
      <c r="R261" s="189"/>
      <c r="S261" s="189"/>
      <c r="T261" s="189"/>
      <c r="U261" s="189"/>
      <c r="V261" s="189">
        <v>1</v>
      </c>
      <c r="W261" s="191">
        <f t="shared" si="31"/>
        <v>20</v>
      </c>
      <c r="X261" s="217">
        <f t="shared" si="32"/>
        <v>0</v>
      </c>
    </row>
    <row r="262" spans="2:24">
      <c r="B262" s="302" t="str">
        <f>'Price Sheet'!C273</f>
        <v>Pock Rocks</v>
      </c>
      <c r="C262" s="302" t="str">
        <f>'Price Sheet'!F273</f>
        <v>King</v>
      </c>
      <c r="D262" s="190" t="str">
        <f>'Price Sheet'!E273</f>
        <v>KC33007</v>
      </c>
      <c r="E262" s="292">
        <f>SUM('Price Sheet'!I273:Q273)+'Price Sheet'!T273</f>
        <v>0</v>
      </c>
      <c r="F262" s="211"/>
      <c r="G262" s="189"/>
      <c r="H262" s="189"/>
      <c r="I262" s="189"/>
      <c r="J262" s="189"/>
      <c r="K262" s="189"/>
      <c r="L262" s="189"/>
      <c r="M262" s="189"/>
      <c r="N262" s="189"/>
      <c r="O262" s="189"/>
      <c r="P262" s="189"/>
      <c r="Q262" s="189"/>
      <c r="R262" s="189"/>
      <c r="S262" s="189"/>
      <c r="T262" s="189"/>
      <c r="U262" s="189">
        <v>1</v>
      </c>
      <c r="V262" s="189"/>
      <c r="W262" s="191">
        <f t="shared" si="31"/>
        <v>0</v>
      </c>
      <c r="X262" s="217">
        <f t="shared" si="32"/>
        <v>0</v>
      </c>
    </row>
    <row r="263" spans="2:24" ht="15.75" thickBot="1">
      <c r="B263" s="301" t="str">
        <f>'Price Sheet'!C274</f>
        <v>Pock Rocks</v>
      </c>
      <c r="C263" s="301" t="str">
        <f>'Price Sheet'!F274</f>
        <v>Emperor</v>
      </c>
      <c r="D263" s="205" t="str">
        <f>'Price Sheet'!E274</f>
        <v>KC33008</v>
      </c>
      <c r="E263" s="294">
        <f>SUM('Price Sheet'!I274:Q274)+'Price Sheet'!T274</f>
        <v>0</v>
      </c>
      <c r="F263" s="212"/>
      <c r="G263" s="202"/>
      <c r="H263" s="202"/>
      <c r="I263" s="202"/>
      <c r="J263" s="202"/>
      <c r="K263" s="202"/>
      <c r="L263" s="202"/>
      <c r="M263" s="202"/>
      <c r="N263" s="202"/>
      <c r="O263" s="202"/>
      <c r="P263" s="202"/>
      <c r="Q263" s="202"/>
      <c r="R263" s="202"/>
      <c r="S263" s="202"/>
      <c r="T263" s="202"/>
      <c r="U263" s="202">
        <v>1</v>
      </c>
      <c r="V263" s="202"/>
      <c r="W263" s="194">
        <f t="shared" si="31"/>
        <v>0</v>
      </c>
      <c r="X263" s="267">
        <f t="shared" si="32"/>
        <v>0</v>
      </c>
    </row>
    <row r="264" spans="2:24">
      <c r="B264" s="303" t="str">
        <f>'Price Sheet'!C275</f>
        <v>All Pock Rocks</v>
      </c>
      <c r="C264" s="303" t="str">
        <f>'Price Sheet'!F275</f>
        <v>All</v>
      </c>
      <c r="D264" s="190" t="str">
        <f>'Price Sheet'!E275</f>
        <v>KC33001,KC33002,KC33003,KC33004,KC33005,KC33006,KC33007,KC33008</v>
      </c>
      <c r="E264" s="292">
        <f>SUM('Price Sheet'!I275:Q275)+'Price Sheet'!T275</f>
        <v>0</v>
      </c>
      <c r="F264" s="211">
        <f>SUM(F256:F263)</f>
        <v>0</v>
      </c>
      <c r="G264" s="211">
        <f t="shared" ref="G264:V264" si="37">SUM(G256:G263)</f>
        <v>0</v>
      </c>
      <c r="H264" s="211">
        <f t="shared" si="37"/>
        <v>0</v>
      </c>
      <c r="I264" s="211">
        <f t="shared" si="37"/>
        <v>0</v>
      </c>
      <c r="J264" s="211">
        <f t="shared" si="37"/>
        <v>2</v>
      </c>
      <c r="K264" s="211">
        <f t="shared" si="37"/>
        <v>0</v>
      </c>
      <c r="L264" s="211">
        <f t="shared" si="37"/>
        <v>3</v>
      </c>
      <c r="M264" s="211">
        <f t="shared" si="37"/>
        <v>6</v>
      </c>
      <c r="N264" s="211">
        <f t="shared" si="37"/>
        <v>4</v>
      </c>
      <c r="O264" s="211">
        <f t="shared" si="37"/>
        <v>2</v>
      </c>
      <c r="P264" s="211">
        <f t="shared" si="37"/>
        <v>1</v>
      </c>
      <c r="Q264" s="211">
        <f t="shared" si="37"/>
        <v>3</v>
      </c>
      <c r="R264" s="211">
        <f t="shared" si="37"/>
        <v>0</v>
      </c>
      <c r="S264" s="211">
        <f t="shared" si="37"/>
        <v>0</v>
      </c>
      <c r="T264" s="211">
        <f t="shared" si="37"/>
        <v>0</v>
      </c>
      <c r="U264" s="211">
        <f t="shared" si="37"/>
        <v>2</v>
      </c>
      <c r="V264" s="211">
        <f t="shared" si="37"/>
        <v>1</v>
      </c>
      <c r="W264" s="191">
        <f t="shared" si="31"/>
        <v>66.069999999999993</v>
      </c>
      <c r="X264" s="217">
        <f t="shared" si="32"/>
        <v>0</v>
      </c>
    </row>
    <row r="265" spans="2:24">
      <c r="B265" s="303"/>
      <c r="C265" s="303"/>
      <c r="D265" s="190"/>
      <c r="E265" s="190"/>
      <c r="F265" s="211"/>
      <c r="G265" s="189"/>
      <c r="H265" s="189"/>
      <c r="I265" s="189"/>
      <c r="J265" s="189"/>
      <c r="K265" s="189"/>
      <c r="L265" s="189"/>
      <c r="M265" s="189"/>
      <c r="N265" s="189"/>
      <c r="O265" s="189"/>
      <c r="P265" s="189"/>
      <c r="Q265" s="189"/>
      <c r="R265" s="189"/>
      <c r="S265" s="189"/>
      <c r="T265" s="189"/>
      <c r="U265" s="189"/>
      <c r="V265" s="189"/>
      <c r="W265" s="191"/>
      <c r="X265" s="217"/>
    </row>
    <row r="266" spans="2:24">
      <c r="B266" s="302" t="str">
        <f>'Price Sheet'!C279</f>
        <v>Huecos - Sloper</v>
      </c>
      <c r="C266" s="302" t="str">
        <f>'Price Sheet'!F279</f>
        <v>King</v>
      </c>
      <c r="D266" s="190" t="str">
        <f>'Price Sheet'!E279</f>
        <v>KC24001</v>
      </c>
      <c r="E266" s="292">
        <f>SUM('Price Sheet'!I279:Q279)+'Price Sheet'!T279</f>
        <v>0</v>
      </c>
      <c r="F266" s="211"/>
      <c r="G266" s="189"/>
      <c r="H266" s="189"/>
      <c r="I266" s="189"/>
      <c r="J266" s="189"/>
      <c r="K266" s="189"/>
      <c r="L266" s="189"/>
      <c r="M266" s="189"/>
      <c r="N266" s="189">
        <v>1</v>
      </c>
      <c r="O266" s="189"/>
      <c r="P266" s="189"/>
      <c r="Q266" s="189"/>
      <c r="R266" s="189"/>
      <c r="S266" s="189"/>
      <c r="T266" s="189"/>
      <c r="U266" s="189"/>
      <c r="V266" s="189"/>
      <c r="W266" s="191">
        <f t="shared" si="31"/>
        <v>1.1499999999999999</v>
      </c>
      <c r="X266" s="217">
        <f t="shared" si="32"/>
        <v>0</v>
      </c>
    </row>
    <row r="267" spans="2:24">
      <c r="B267" s="302" t="str">
        <f>'Price Sheet'!C280</f>
        <v>Huecos - Jug</v>
      </c>
      <c r="C267" s="302" t="str">
        <f>'Price Sheet'!F280</f>
        <v>King</v>
      </c>
      <c r="D267" s="190" t="str">
        <f>'Price Sheet'!E280</f>
        <v>KC24002</v>
      </c>
      <c r="E267" s="292">
        <f>SUM('Price Sheet'!I280:Q280)+'Price Sheet'!T280</f>
        <v>0</v>
      </c>
      <c r="F267" s="211"/>
      <c r="G267" s="189"/>
      <c r="H267" s="189"/>
      <c r="I267" s="189"/>
      <c r="J267" s="189"/>
      <c r="K267" s="189"/>
      <c r="L267" s="189"/>
      <c r="M267" s="189"/>
      <c r="N267" s="189"/>
      <c r="O267" s="189">
        <v>1</v>
      </c>
      <c r="P267" s="189"/>
      <c r="Q267" s="189"/>
      <c r="R267" s="189"/>
      <c r="S267" s="189"/>
      <c r="T267" s="189"/>
      <c r="U267" s="189"/>
      <c r="V267" s="189"/>
      <c r="W267" s="191">
        <f t="shared" si="31"/>
        <v>4</v>
      </c>
      <c r="X267" s="217">
        <f t="shared" si="32"/>
        <v>0</v>
      </c>
    </row>
    <row r="268" spans="2:24" ht="15.75" thickBot="1">
      <c r="B268" s="301" t="str">
        <f>'Price Sheet'!C281</f>
        <v>Huecos - B.A.H.</v>
      </c>
      <c r="C268" s="301" t="str">
        <f>'Price Sheet'!F281</f>
        <v>Emperor</v>
      </c>
      <c r="D268" s="205" t="str">
        <f>'Price Sheet'!E281</f>
        <v>KC24003</v>
      </c>
      <c r="E268" s="294">
        <f>SUM('Price Sheet'!I281:Q281)+'Price Sheet'!T281</f>
        <v>0</v>
      </c>
      <c r="F268" s="212"/>
      <c r="G268" s="202"/>
      <c r="H268" s="202"/>
      <c r="I268" s="202"/>
      <c r="J268" s="202"/>
      <c r="K268" s="202"/>
      <c r="L268" s="202"/>
      <c r="M268" s="202">
        <v>1</v>
      </c>
      <c r="N268" s="202"/>
      <c r="O268" s="202"/>
      <c r="P268" s="202"/>
      <c r="Q268" s="202"/>
      <c r="R268" s="202"/>
      <c r="S268" s="202"/>
      <c r="T268" s="202"/>
      <c r="U268" s="202"/>
      <c r="V268" s="202"/>
      <c r="W268" s="194">
        <f t="shared" si="31"/>
        <v>0.99</v>
      </c>
      <c r="X268" s="267">
        <f t="shared" si="32"/>
        <v>0</v>
      </c>
    </row>
    <row r="269" spans="2:24">
      <c r="B269" s="303" t="str">
        <f>'Price Sheet'!C282</f>
        <v>All Huecos</v>
      </c>
      <c r="C269" s="303" t="str">
        <f>'Price Sheet'!F282</f>
        <v>All</v>
      </c>
      <c r="D269" s="190" t="str">
        <f>'Price Sheet'!E282</f>
        <v>KC24001,KC24002,KC24003</v>
      </c>
      <c r="E269" s="292">
        <f>SUM('Price Sheet'!I282:Q282)+'Price Sheet'!T282</f>
        <v>0</v>
      </c>
      <c r="F269" s="211">
        <f>SUM(F266:F268)</f>
        <v>0</v>
      </c>
      <c r="G269" s="211">
        <f t="shared" ref="G269:V269" si="38">SUM(G266:G268)</f>
        <v>0</v>
      </c>
      <c r="H269" s="211">
        <f t="shared" si="38"/>
        <v>0</v>
      </c>
      <c r="I269" s="211">
        <f t="shared" si="38"/>
        <v>0</v>
      </c>
      <c r="J269" s="211">
        <f t="shared" si="38"/>
        <v>0</v>
      </c>
      <c r="K269" s="211">
        <f t="shared" si="38"/>
        <v>0</v>
      </c>
      <c r="L269" s="211">
        <f t="shared" si="38"/>
        <v>0</v>
      </c>
      <c r="M269" s="211">
        <f t="shared" si="38"/>
        <v>1</v>
      </c>
      <c r="N269" s="211">
        <f t="shared" si="38"/>
        <v>1</v>
      </c>
      <c r="O269" s="211">
        <f t="shared" si="38"/>
        <v>1</v>
      </c>
      <c r="P269" s="211">
        <f t="shared" si="38"/>
        <v>0</v>
      </c>
      <c r="Q269" s="211">
        <f t="shared" si="38"/>
        <v>0</v>
      </c>
      <c r="R269" s="211">
        <f t="shared" si="38"/>
        <v>0</v>
      </c>
      <c r="S269" s="211">
        <f t="shared" si="38"/>
        <v>0</v>
      </c>
      <c r="T269" s="211">
        <f t="shared" si="38"/>
        <v>0</v>
      </c>
      <c r="U269" s="211"/>
      <c r="V269" s="211">
        <f t="shared" si="38"/>
        <v>0</v>
      </c>
      <c r="W269" s="191">
        <f t="shared" si="31"/>
        <v>6.14</v>
      </c>
      <c r="X269" s="217">
        <f t="shared" si="32"/>
        <v>0</v>
      </c>
    </row>
    <row r="270" spans="2:24">
      <c r="B270" s="303"/>
      <c r="C270" s="303"/>
      <c r="D270" s="190"/>
      <c r="E270" s="190"/>
      <c r="F270" s="211"/>
      <c r="G270" s="189"/>
      <c r="H270" s="189"/>
      <c r="I270" s="189"/>
      <c r="J270" s="189"/>
      <c r="K270" s="189"/>
      <c r="L270" s="189"/>
      <c r="M270" s="189"/>
      <c r="N270" s="189"/>
      <c r="O270" s="189"/>
      <c r="P270" s="189"/>
      <c r="Q270" s="189"/>
      <c r="R270" s="189"/>
      <c r="S270" s="189"/>
      <c r="T270" s="189"/>
      <c r="U270" s="189"/>
      <c r="V270" s="189"/>
      <c r="W270" s="191"/>
      <c r="X270" s="217"/>
    </row>
    <row r="271" spans="2:24">
      <c r="B271" s="302" t="str">
        <f>'Price Sheet'!C284</f>
        <v>Cow Pies</v>
      </c>
      <c r="C271" s="302" t="str">
        <f>'Price Sheet'!F284</f>
        <v>Feet</v>
      </c>
      <c r="D271" s="190" t="str">
        <f>'Price Sheet'!E284</f>
        <v>KC05001</v>
      </c>
      <c r="E271" s="292">
        <f>SUM('Price Sheet'!I284:Q284)+'Price Sheet'!T284</f>
        <v>0</v>
      </c>
      <c r="F271" s="211">
        <v>10</v>
      </c>
      <c r="G271" s="189"/>
      <c r="H271" s="189"/>
      <c r="I271" s="189"/>
      <c r="J271" s="189"/>
      <c r="K271" s="189"/>
      <c r="L271" s="189"/>
      <c r="M271" s="189"/>
      <c r="N271" s="189"/>
      <c r="O271" s="189"/>
      <c r="P271" s="189"/>
      <c r="Q271" s="189"/>
      <c r="R271" s="189"/>
      <c r="S271" s="189"/>
      <c r="T271" s="189"/>
      <c r="U271" s="189"/>
      <c r="V271" s="189"/>
      <c r="W271" s="191">
        <f t="shared" si="31"/>
        <v>3.4000000000000004</v>
      </c>
      <c r="X271" s="217">
        <f t="shared" si="32"/>
        <v>0</v>
      </c>
    </row>
    <row r="272" spans="2:24">
      <c r="B272" s="302" t="str">
        <f>'Price Sheet'!C285</f>
        <v>Cow Pies</v>
      </c>
      <c r="C272" s="302" t="str">
        <f>'Price Sheet'!F285</f>
        <v>Small</v>
      </c>
      <c r="D272" s="190" t="str">
        <f>'Price Sheet'!E285</f>
        <v>KC05002</v>
      </c>
      <c r="E272" s="292">
        <f>SUM('Price Sheet'!I285:Q285)+'Price Sheet'!T285</f>
        <v>0</v>
      </c>
      <c r="F272" s="211"/>
      <c r="G272" s="189">
        <v>2</v>
      </c>
      <c r="H272" s="189">
        <v>2</v>
      </c>
      <c r="I272" s="189"/>
      <c r="J272" s="189">
        <v>1</v>
      </c>
      <c r="K272" s="189"/>
      <c r="L272" s="189"/>
      <c r="M272" s="189"/>
      <c r="N272" s="189"/>
      <c r="O272" s="189"/>
      <c r="P272" s="189"/>
      <c r="Q272" s="189"/>
      <c r="R272" s="189"/>
      <c r="S272" s="189"/>
      <c r="T272" s="189"/>
      <c r="U272" s="189"/>
      <c r="V272" s="189"/>
      <c r="W272" s="191">
        <f t="shared" si="31"/>
        <v>2.62</v>
      </c>
      <c r="X272" s="217">
        <f t="shared" si="32"/>
        <v>0</v>
      </c>
    </row>
    <row r="273" spans="2:24">
      <c r="B273" s="302" t="str">
        <f>'Price Sheet'!C286</f>
        <v>Cow Pies</v>
      </c>
      <c r="C273" s="302" t="str">
        <f>'Price Sheet'!F286</f>
        <v>Med</v>
      </c>
      <c r="D273" s="190" t="str">
        <f>'Price Sheet'!E286</f>
        <v>KC05003</v>
      </c>
      <c r="E273" s="292">
        <f>SUM('Price Sheet'!I286:Q286)+'Price Sheet'!T286</f>
        <v>0</v>
      </c>
      <c r="F273" s="211"/>
      <c r="G273" s="189"/>
      <c r="H273" s="189">
        <v>1</v>
      </c>
      <c r="I273" s="189">
        <v>1</v>
      </c>
      <c r="J273" s="189">
        <v>2</v>
      </c>
      <c r="K273" s="189">
        <v>1</v>
      </c>
      <c r="L273" s="189"/>
      <c r="M273" s="189"/>
      <c r="N273" s="189"/>
      <c r="O273" s="189"/>
      <c r="P273" s="189"/>
      <c r="Q273" s="189"/>
      <c r="R273" s="189"/>
      <c r="S273" s="189"/>
      <c r="T273" s="189"/>
      <c r="U273" s="189"/>
      <c r="V273" s="189"/>
      <c r="W273" s="191">
        <f t="shared" si="31"/>
        <v>3.2800000000000002</v>
      </c>
      <c r="X273" s="217">
        <f t="shared" si="32"/>
        <v>0</v>
      </c>
    </row>
    <row r="274" spans="2:24">
      <c r="B274" s="302" t="str">
        <f>'Price Sheet'!C287</f>
        <v>Cow Pies</v>
      </c>
      <c r="C274" s="302" t="str">
        <f>'Price Sheet'!F287</f>
        <v>Large</v>
      </c>
      <c r="D274" s="190" t="str">
        <f>'Price Sheet'!E287</f>
        <v>KC05004</v>
      </c>
      <c r="E274" s="292">
        <f>SUM('Price Sheet'!I287:Q287)+'Price Sheet'!T287</f>
        <v>0</v>
      </c>
      <c r="F274" s="211"/>
      <c r="G274" s="189"/>
      <c r="H274" s="189">
        <v>1</v>
      </c>
      <c r="I274" s="189"/>
      <c r="J274" s="189">
        <v>3</v>
      </c>
      <c r="K274" s="189">
        <v>1</v>
      </c>
      <c r="L274" s="189"/>
      <c r="M274" s="189"/>
      <c r="N274" s="189"/>
      <c r="O274" s="189"/>
      <c r="P274" s="189"/>
      <c r="Q274" s="189"/>
      <c r="R274" s="189"/>
      <c r="S274" s="189"/>
      <c r="T274" s="189"/>
      <c r="U274" s="189"/>
      <c r="V274" s="189"/>
      <c r="W274" s="191">
        <f t="shared" si="31"/>
        <v>3.42</v>
      </c>
      <c r="X274" s="217">
        <f t="shared" si="32"/>
        <v>0</v>
      </c>
    </row>
    <row r="275" spans="2:24">
      <c r="B275" s="302" t="str">
        <f>'Price Sheet'!C288</f>
        <v>Cow Pies</v>
      </c>
      <c r="C275" s="302" t="str">
        <f>'Price Sheet'!F288</f>
        <v>X-Large</v>
      </c>
      <c r="D275" s="190" t="str">
        <f>'Price Sheet'!E288</f>
        <v>KC05005</v>
      </c>
      <c r="E275" s="292">
        <f>SUM('Price Sheet'!I288:Q288)+'Price Sheet'!T288</f>
        <v>0</v>
      </c>
      <c r="F275" s="211"/>
      <c r="G275" s="189"/>
      <c r="H275" s="189"/>
      <c r="I275" s="189">
        <v>1</v>
      </c>
      <c r="J275" s="189"/>
      <c r="K275" s="189">
        <v>1</v>
      </c>
      <c r="L275" s="189"/>
      <c r="M275" s="189"/>
      <c r="N275" s="189"/>
      <c r="O275" s="189"/>
      <c r="P275" s="189"/>
      <c r="Q275" s="189"/>
      <c r="R275" s="189"/>
      <c r="S275" s="189"/>
      <c r="T275" s="189"/>
      <c r="U275" s="189"/>
      <c r="V275" s="189"/>
      <c r="W275" s="191">
        <f t="shared" si="31"/>
        <v>1.3599999999999999</v>
      </c>
      <c r="X275" s="217">
        <f t="shared" si="32"/>
        <v>0</v>
      </c>
    </row>
    <row r="276" spans="2:24" ht="15.75" thickBot="1">
      <c r="B276" s="301" t="str">
        <f>'Price Sheet'!C289</f>
        <v>Cow Pies</v>
      </c>
      <c r="C276" s="301" t="str">
        <f>'Price Sheet'!F289</f>
        <v>King</v>
      </c>
      <c r="D276" s="205" t="str">
        <f>'Price Sheet'!E289</f>
        <v>KC05006</v>
      </c>
      <c r="E276" s="294">
        <f>SUM('Price Sheet'!I289:Q289)+'Price Sheet'!T289</f>
        <v>0</v>
      </c>
      <c r="F276" s="212"/>
      <c r="G276" s="202"/>
      <c r="H276" s="202"/>
      <c r="I276" s="202"/>
      <c r="J276" s="202"/>
      <c r="K276" s="202"/>
      <c r="L276" s="202"/>
      <c r="M276" s="202"/>
      <c r="N276" s="202">
        <v>1</v>
      </c>
      <c r="O276" s="202"/>
      <c r="P276" s="202"/>
      <c r="Q276" s="202"/>
      <c r="R276" s="202"/>
      <c r="S276" s="202"/>
      <c r="T276" s="202"/>
      <c r="U276" s="202"/>
      <c r="V276" s="202"/>
      <c r="W276" s="194">
        <f t="shared" si="31"/>
        <v>1.1499999999999999</v>
      </c>
      <c r="X276" s="267">
        <f t="shared" si="32"/>
        <v>0</v>
      </c>
    </row>
    <row r="277" spans="2:24">
      <c r="B277" s="303" t="str">
        <f>'Price Sheet'!C290</f>
        <v>All Cow Pies</v>
      </c>
      <c r="C277" s="303" t="str">
        <f>'Price Sheet'!F290</f>
        <v>All</v>
      </c>
      <c r="D277" s="190" t="str">
        <f>'Price Sheet'!E290</f>
        <v>KC05001,KC05002,KC05003,KC05004,KC05005,KC05006</v>
      </c>
      <c r="E277" s="292">
        <f>SUM('Price Sheet'!I290:Q290)+'Price Sheet'!T290</f>
        <v>0</v>
      </c>
      <c r="F277" s="211">
        <f>SUM(F271:F276)</f>
        <v>10</v>
      </c>
      <c r="G277" s="211">
        <f t="shared" ref="G277:V277" si="39">SUM(G271:G276)</f>
        <v>2</v>
      </c>
      <c r="H277" s="211">
        <f t="shared" si="39"/>
        <v>4</v>
      </c>
      <c r="I277" s="211">
        <f t="shared" si="39"/>
        <v>2</v>
      </c>
      <c r="J277" s="211">
        <f t="shared" si="39"/>
        <v>6</v>
      </c>
      <c r="K277" s="211">
        <f t="shared" si="39"/>
        <v>3</v>
      </c>
      <c r="L277" s="211">
        <f t="shared" si="39"/>
        <v>0</v>
      </c>
      <c r="M277" s="211">
        <f t="shared" si="39"/>
        <v>0</v>
      </c>
      <c r="N277" s="211">
        <f t="shared" si="39"/>
        <v>1</v>
      </c>
      <c r="O277" s="211">
        <f t="shared" si="39"/>
        <v>0</v>
      </c>
      <c r="P277" s="211">
        <f t="shared" si="39"/>
        <v>0</v>
      </c>
      <c r="Q277" s="211">
        <f t="shared" si="39"/>
        <v>0</v>
      </c>
      <c r="R277" s="211">
        <f t="shared" si="39"/>
        <v>0</v>
      </c>
      <c r="S277" s="211">
        <f t="shared" si="39"/>
        <v>0</v>
      </c>
      <c r="T277" s="211">
        <f t="shared" si="39"/>
        <v>0</v>
      </c>
      <c r="U277" s="211"/>
      <c r="V277" s="211">
        <f t="shared" si="39"/>
        <v>0</v>
      </c>
      <c r="W277" s="191">
        <f t="shared" si="31"/>
        <v>15.23</v>
      </c>
      <c r="X277" s="217">
        <f t="shared" si="32"/>
        <v>0</v>
      </c>
    </row>
    <row r="278" spans="2:24">
      <c r="B278" s="303"/>
      <c r="C278" s="303"/>
      <c r="D278" s="190"/>
      <c r="E278" s="190"/>
      <c r="F278" s="211"/>
      <c r="G278" s="189"/>
      <c r="H278" s="189"/>
      <c r="I278" s="189"/>
      <c r="J278" s="189"/>
      <c r="K278" s="189"/>
      <c r="L278" s="189"/>
      <c r="M278" s="189"/>
      <c r="N278" s="189"/>
      <c r="O278" s="189"/>
      <c r="P278" s="189"/>
      <c r="Q278" s="189"/>
      <c r="R278" s="189"/>
      <c r="S278" s="189"/>
      <c r="T278" s="189"/>
      <c r="U278" s="189"/>
      <c r="V278" s="189"/>
      <c r="W278" s="191"/>
      <c r="X278" s="217"/>
    </row>
    <row r="279" spans="2:24">
      <c r="B279" s="303" t="str">
        <f>'Price Sheet'!C292</f>
        <v>Fractals</v>
      </c>
      <c r="C279" s="303" t="str">
        <f>'Price Sheet'!F292</f>
        <v>Feet</v>
      </c>
      <c r="D279" s="190" t="str">
        <f>'Price Sheet'!E292</f>
        <v>KC37001</v>
      </c>
      <c r="E279" s="292">
        <f>SUM('Price Sheet'!I292:Q292)+'Price Sheet'!T292</f>
        <v>0</v>
      </c>
      <c r="F279" s="211"/>
      <c r="G279" s="189"/>
      <c r="H279" s="189"/>
      <c r="I279" s="189"/>
      <c r="J279" s="189"/>
      <c r="K279" s="189"/>
      <c r="L279" s="189"/>
      <c r="M279" s="189"/>
      <c r="N279" s="189"/>
      <c r="O279" s="189"/>
      <c r="P279" s="189"/>
      <c r="Q279" s="189"/>
      <c r="R279" s="189"/>
      <c r="S279" s="189">
        <v>10</v>
      </c>
      <c r="T279" s="189"/>
      <c r="U279" s="189"/>
      <c r="V279" s="189"/>
      <c r="W279" s="191">
        <f t="shared" si="31"/>
        <v>5.4</v>
      </c>
      <c r="X279" s="217">
        <f t="shared" si="32"/>
        <v>0</v>
      </c>
    </row>
    <row r="280" spans="2:24">
      <c r="B280" s="303" t="str">
        <f>'Price Sheet'!C293</f>
        <v>Fractals</v>
      </c>
      <c r="C280" s="303" t="str">
        <f>'Price Sheet'!F293</f>
        <v>Small</v>
      </c>
      <c r="D280" s="190" t="str">
        <f>'Price Sheet'!E293</f>
        <v>KC37002</v>
      </c>
      <c r="E280" s="292">
        <f>SUM('Price Sheet'!I293:Q293)+'Price Sheet'!T293</f>
        <v>0</v>
      </c>
      <c r="F280" s="211">
        <v>2</v>
      </c>
      <c r="G280" s="189">
        <v>3</v>
      </c>
      <c r="H280" s="189"/>
      <c r="I280" s="189"/>
      <c r="J280" s="189"/>
      <c r="K280" s="189"/>
      <c r="L280" s="189"/>
      <c r="M280" s="189"/>
      <c r="N280" s="189"/>
      <c r="O280" s="189"/>
      <c r="P280" s="189"/>
      <c r="Q280" s="189"/>
      <c r="R280" s="189"/>
      <c r="S280" s="189"/>
      <c r="T280" s="189"/>
      <c r="U280" s="189"/>
      <c r="V280" s="189"/>
      <c r="W280" s="191">
        <f t="shared" si="31"/>
        <v>2.09</v>
      </c>
      <c r="X280" s="217">
        <f t="shared" si="32"/>
        <v>0</v>
      </c>
    </row>
    <row r="281" spans="2:24">
      <c r="B281" s="303" t="str">
        <f>'Price Sheet'!C294</f>
        <v>Fractals</v>
      </c>
      <c r="C281" s="303" t="str">
        <f>'Price Sheet'!F294</f>
        <v>Med</v>
      </c>
      <c r="D281" s="190" t="str">
        <f>'Price Sheet'!E294</f>
        <v>KC37003</v>
      </c>
      <c r="E281" s="292">
        <f>SUM('Price Sheet'!I294:Q294)+'Price Sheet'!T294</f>
        <v>0</v>
      </c>
      <c r="F281" s="211"/>
      <c r="G281" s="189">
        <v>5</v>
      </c>
      <c r="H281" s="189"/>
      <c r="I281" s="189"/>
      <c r="J281" s="189"/>
      <c r="K281" s="189"/>
      <c r="L281" s="189"/>
      <c r="M281" s="189"/>
      <c r="N281" s="189"/>
      <c r="O281" s="189"/>
      <c r="P281" s="189"/>
      <c r="Q281" s="189"/>
      <c r="R281" s="189"/>
      <c r="S281" s="189"/>
      <c r="T281" s="189"/>
      <c r="U281" s="189"/>
      <c r="V281" s="189"/>
      <c r="W281" s="191">
        <f t="shared" si="31"/>
        <v>2.3499999999999996</v>
      </c>
      <c r="X281" s="217">
        <f t="shared" si="32"/>
        <v>0</v>
      </c>
    </row>
    <row r="282" spans="2:24">
      <c r="B282" s="303" t="str">
        <f>'Price Sheet'!C295</f>
        <v>Fractals</v>
      </c>
      <c r="C282" s="303" t="str">
        <f>'Price Sheet'!F295</f>
        <v>Large</v>
      </c>
      <c r="D282" s="190" t="str">
        <f>'Price Sheet'!E295</f>
        <v>KC37004</v>
      </c>
      <c r="E282" s="292">
        <f>SUM('Price Sheet'!I295:Q295)+'Price Sheet'!T295</f>
        <v>0</v>
      </c>
      <c r="F282" s="211"/>
      <c r="G282" s="189">
        <v>1</v>
      </c>
      <c r="H282" s="189">
        <v>1</v>
      </c>
      <c r="I282" s="189">
        <v>3</v>
      </c>
      <c r="J282" s="189"/>
      <c r="K282" s="189"/>
      <c r="L282" s="189"/>
      <c r="M282" s="189"/>
      <c r="N282" s="189"/>
      <c r="O282" s="189"/>
      <c r="P282" s="189"/>
      <c r="Q282" s="189"/>
      <c r="R282" s="189"/>
      <c r="S282" s="189"/>
      <c r="T282" s="189"/>
      <c r="U282" s="189"/>
      <c r="V282" s="189"/>
      <c r="W282" s="191">
        <f t="shared" si="31"/>
        <v>2.6899999999999995</v>
      </c>
      <c r="X282" s="217">
        <f t="shared" si="32"/>
        <v>0</v>
      </c>
    </row>
    <row r="283" spans="2:24">
      <c r="B283" s="303" t="str">
        <f>'Price Sheet'!C296</f>
        <v>Fractals</v>
      </c>
      <c r="C283" s="303" t="str">
        <f>'Price Sheet'!F296</f>
        <v>X-Large</v>
      </c>
      <c r="D283" s="190" t="str">
        <f>'Price Sheet'!E296</f>
        <v>KC37005</v>
      </c>
      <c r="E283" s="292">
        <f>SUM('Price Sheet'!I296:Q296)+'Price Sheet'!T296</f>
        <v>0</v>
      </c>
      <c r="F283" s="211"/>
      <c r="G283" s="189"/>
      <c r="H283" s="189"/>
      <c r="I283" s="189">
        <v>2</v>
      </c>
      <c r="J283" s="189">
        <v>2</v>
      </c>
      <c r="K283" s="189">
        <v>1</v>
      </c>
      <c r="L283" s="189"/>
      <c r="M283" s="189"/>
      <c r="N283" s="189"/>
      <c r="O283" s="189"/>
      <c r="P283" s="189"/>
      <c r="Q283" s="189"/>
      <c r="R283" s="189"/>
      <c r="S283" s="189"/>
      <c r="T283" s="189"/>
      <c r="U283" s="189"/>
      <c r="V283" s="189"/>
      <c r="W283" s="191">
        <f t="shared" si="31"/>
        <v>3.38</v>
      </c>
      <c r="X283" s="217">
        <f t="shared" si="32"/>
        <v>0</v>
      </c>
    </row>
    <row r="284" spans="2:24">
      <c r="B284" s="303" t="str">
        <f>'Price Sheet'!C297</f>
        <v>Fractals</v>
      </c>
      <c r="C284" s="303" t="str">
        <f>'Price Sheet'!F297</f>
        <v>Princess</v>
      </c>
      <c r="D284" s="190" t="str">
        <f>'Price Sheet'!E297</f>
        <v>KC37006</v>
      </c>
      <c r="E284" s="292">
        <f>SUM('Price Sheet'!I297:Q297)+'Price Sheet'!T297</f>
        <v>0</v>
      </c>
      <c r="F284" s="211"/>
      <c r="G284" s="189"/>
      <c r="H284" s="189"/>
      <c r="I284" s="189"/>
      <c r="J284" s="189"/>
      <c r="K284" s="189"/>
      <c r="L284" s="189"/>
      <c r="M284" s="189"/>
      <c r="N284" s="189">
        <v>1</v>
      </c>
      <c r="O284" s="189"/>
      <c r="P284" s="189"/>
      <c r="Q284" s="189"/>
      <c r="R284" s="189"/>
      <c r="S284" s="189"/>
      <c r="T284" s="189"/>
      <c r="U284" s="189"/>
      <c r="V284" s="189"/>
      <c r="W284" s="191">
        <f t="shared" si="31"/>
        <v>1.1499999999999999</v>
      </c>
      <c r="X284" s="217">
        <f t="shared" si="32"/>
        <v>0</v>
      </c>
    </row>
    <row r="285" spans="2:24">
      <c r="B285" s="303" t="str">
        <f>'Price Sheet'!C298</f>
        <v>Fractals</v>
      </c>
      <c r="C285" s="303" t="str">
        <f>'Price Sheet'!F298</f>
        <v>Princess</v>
      </c>
      <c r="D285" s="190" t="str">
        <f>'Price Sheet'!E298</f>
        <v>KC37007</v>
      </c>
      <c r="E285" s="292">
        <f>SUM('Price Sheet'!I298:Q298)+'Price Sheet'!T298</f>
        <v>0</v>
      </c>
      <c r="F285" s="211"/>
      <c r="G285" s="189"/>
      <c r="H285" s="189"/>
      <c r="I285" s="189"/>
      <c r="J285" s="189"/>
      <c r="K285" s="189"/>
      <c r="L285" s="189"/>
      <c r="M285" s="189">
        <v>1</v>
      </c>
      <c r="N285" s="189"/>
      <c r="O285" s="189"/>
      <c r="P285" s="189"/>
      <c r="Q285" s="189"/>
      <c r="R285" s="189"/>
      <c r="S285" s="189"/>
      <c r="T285" s="189"/>
      <c r="U285" s="189"/>
      <c r="V285" s="189"/>
      <c r="W285" s="191">
        <f t="shared" si="31"/>
        <v>0.99</v>
      </c>
      <c r="X285" s="217">
        <f t="shared" si="32"/>
        <v>0</v>
      </c>
    </row>
    <row r="286" spans="2:24">
      <c r="B286" s="303" t="str">
        <f>'Price Sheet'!C299</f>
        <v>Fractals</v>
      </c>
      <c r="C286" s="303" t="str">
        <f>'Price Sheet'!F299</f>
        <v>Queen</v>
      </c>
      <c r="D286" s="190" t="str">
        <f>'Price Sheet'!E299</f>
        <v>KC37008</v>
      </c>
      <c r="E286" s="292">
        <f>SUM('Price Sheet'!I299:Q299)+'Price Sheet'!T299</f>
        <v>0</v>
      </c>
      <c r="F286" s="211"/>
      <c r="G286" s="189"/>
      <c r="H286" s="189"/>
      <c r="I286" s="189"/>
      <c r="J286" s="189"/>
      <c r="K286" s="189"/>
      <c r="L286" s="189"/>
      <c r="M286" s="189"/>
      <c r="N286" s="189">
        <v>1</v>
      </c>
      <c r="O286" s="189"/>
      <c r="P286" s="189"/>
      <c r="Q286" s="189"/>
      <c r="R286" s="189"/>
      <c r="S286" s="189"/>
      <c r="T286" s="189"/>
      <c r="U286" s="189"/>
      <c r="V286" s="189"/>
      <c r="W286" s="191">
        <f t="shared" si="31"/>
        <v>1.1499999999999999</v>
      </c>
      <c r="X286" s="217">
        <f t="shared" si="32"/>
        <v>0</v>
      </c>
    </row>
    <row r="287" spans="2:24">
      <c r="B287" s="303" t="str">
        <f>'Price Sheet'!C300</f>
        <v>Fractals</v>
      </c>
      <c r="C287" s="303" t="str">
        <f>'Price Sheet'!F300</f>
        <v>Queen</v>
      </c>
      <c r="D287" s="190" t="str">
        <f>'Price Sheet'!E300</f>
        <v>KC37009</v>
      </c>
      <c r="E287" s="292">
        <f>SUM('Price Sheet'!I300:Q300)+'Price Sheet'!T300</f>
        <v>0</v>
      </c>
      <c r="F287" s="211"/>
      <c r="G287" s="189"/>
      <c r="H287" s="189"/>
      <c r="I287" s="189"/>
      <c r="J287" s="189"/>
      <c r="K287" s="189"/>
      <c r="L287" s="189"/>
      <c r="M287" s="189"/>
      <c r="N287" s="189"/>
      <c r="O287" s="189">
        <v>1</v>
      </c>
      <c r="P287" s="189"/>
      <c r="Q287" s="189"/>
      <c r="R287" s="189"/>
      <c r="S287" s="189"/>
      <c r="T287" s="189"/>
      <c r="U287" s="189"/>
      <c r="V287" s="189"/>
      <c r="W287" s="191">
        <f t="shared" si="31"/>
        <v>4</v>
      </c>
      <c r="X287" s="217">
        <f t="shared" si="32"/>
        <v>0</v>
      </c>
    </row>
    <row r="288" spans="2:24" ht="15.75" thickBot="1">
      <c r="B288" s="301" t="str">
        <f>'Price Sheet'!C301</f>
        <v>Fractals</v>
      </c>
      <c r="C288" s="301" t="str">
        <f>'Price Sheet'!F301</f>
        <v>King</v>
      </c>
      <c r="D288" s="205" t="str">
        <f>'Price Sheet'!E301</f>
        <v>KC37010</v>
      </c>
      <c r="E288" s="294">
        <f>SUM('Price Sheet'!I301:Q301)+'Price Sheet'!T301</f>
        <v>0</v>
      </c>
      <c r="F288" s="212"/>
      <c r="G288" s="202"/>
      <c r="H288" s="202"/>
      <c r="I288" s="202"/>
      <c r="J288" s="202"/>
      <c r="K288" s="202"/>
      <c r="L288" s="202"/>
      <c r="M288" s="202"/>
      <c r="N288" s="202"/>
      <c r="O288" s="202"/>
      <c r="P288" s="202"/>
      <c r="Q288" s="202"/>
      <c r="R288" s="202">
        <v>1</v>
      </c>
      <c r="S288" s="202"/>
      <c r="T288" s="202"/>
      <c r="U288" s="202"/>
      <c r="V288" s="202"/>
      <c r="W288" s="194">
        <f t="shared" si="31"/>
        <v>7.26</v>
      </c>
      <c r="X288" s="267">
        <f t="shared" si="32"/>
        <v>0</v>
      </c>
    </row>
    <row r="289" spans="2:24">
      <c r="B289" s="303" t="str">
        <f>'Price Sheet'!C302</f>
        <v>All Fractals</v>
      </c>
      <c r="C289" s="303" t="str">
        <f>'Price Sheet'!F302</f>
        <v>All</v>
      </c>
      <c r="D289" s="190" t="str">
        <f>'Price Sheet'!E302</f>
        <v>KC37001,KC37002,KC37003,KC37004,KC37005,KC37006,KC37007,KC37008,KC37009,KC37010</v>
      </c>
      <c r="E289" s="292">
        <f>SUM('Price Sheet'!I302:Q302)+'Price Sheet'!T302</f>
        <v>0</v>
      </c>
      <c r="F289" s="211">
        <f>SUM(F279:F288)</f>
        <v>2</v>
      </c>
      <c r="G289" s="211">
        <f t="shared" ref="G289:V289" si="40">SUM(G279:G288)</f>
        <v>9</v>
      </c>
      <c r="H289" s="211">
        <f t="shared" si="40"/>
        <v>1</v>
      </c>
      <c r="I289" s="211">
        <f t="shared" si="40"/>
        <v>5</v>
      </c>
      <c r="J289" s="211">
        <f t="shared" si="40"/>
        <v>2</v>
      </c>
      <c r="K289" s="211">
        <f t="shared" si="40"/>
        <v>1</v>
      </c>
      <c r="L289" s="211">
        <f t="shared" si="40"/>
        <v>0</v>
      </c>
      <c r="M289" s="211">
        <f t="shared" si="40"/>
        <v>1</v>
      </c>
      <c r="N289" s="211">
        <f t="shared" si="40"/>
        <v>2</v>
      </c>
      <c r="O289" s="211">
        <f t="shared" si="40"/>
        <v>1</v>
      </c>
      <c r="P289" s="211">
        <f t="shared" si="40"/>
        <v>0</v>
      </c>
      <c r="Q289" s="211">
        <f t="shared" si="40"/>
        <v>0</v>
      </c>
      <c r="R289" s="211">
        <f t="shared" si="40"/>
        <v>1</v>
      </c>
      <c r="S289" s="211">
        <f t="shared" si="40"/>
        <v>10</v>
      </c>
      <c r="T289" s="211">
        <f t="shared" si="40"/>
        <v>0</v>
      </c>
      <c r="U289" s="211">
        <f t="shared" si="40"/>
        <v>0</v>
      </c>
      <c r="V289" s="211">
        <f t="shared" si="40"/>
        <v>0</v>
      </c>
      <c r="W289" s="191">
        <f t="shared" ref="W289:W324" si="41">(F289*$F$21)+(G289*$G$21)+(H289*$H$21)+(I289*$I$21)+(J289*$J$21)+(K289*$K$21)+(L289*$L$21)+(M289*$M$21)+(N289*$N$21)+(O289*$O$21)+(P289*$P$21)+(Q289*$Q$21)+(R289*$R$21)+(S289*$S$21)+(T289*$T$21)+(U289*$U$21)+(V289*$V$21)</f>
        <v>30.459999999999994</v>
      </c>
      <c r="X289" s="217">
        <f t="shared" si="32"/>
        <v>0</v>
      </c>
    </row>
    <row r="290" spans="2:24">
      <c r="B290" s="303"/>
      <c r="C290" s="303"/>
      <c r="D290" s="190"/>
      <c r="E290" s="190"/>
      <c r="F290" s="211"/>
      <c r="G290" s="189"/>
      <c r="H290" s="189"/>
      <c r="I290" s="189"/>
      <c r="J290" s="189"/>
      <c r="K290" s="189"/>
      <c r="L290" s="189"/>
      <c r="M290" s="189"/>
      <c r="N290" s="189"/>
      <c r="O290" s="189"/>
      <c r="P290" s="189"/>
      <c r="Q290" s="189"/>
      <c r="R290" s="189"/>
      <c r="S290" s="189"/>
      <c r="T290" s="189"/>
      <c r="U290" s="189"/>
      <c r="V290" s="189"/>
      <c r="W290" s="191"/>
      <c r="X290" s="217"/>
    </row>
    <row r="291" spans="2:24">
      <c r="B291" s="303" t="str">
        <f>'Price Sheet'!C304</f>
        <v>Tunnel Limestone</v>
      </c>
      <c r="C291" s="303" t="str">
        <f>'Price Sheet'!F304</f>
        <v>Small</v>
      </c>
      <c r="D291" s="190" t="str">
        <f>'Price Sheet'!E304</f>
        <v>KC36001</v>
      </c>
      <c r="E291" s="292">
        <f>SUM('Price Sheet'!I304:Q304)+'Price Sheet'!T304</f>
        <v>0</v>
      </c>
      <c r="F291" s="211">
        <v>10</v>
      </c>
      <c r="G291" s="189"/>
      <c r="H291" s="189"/>
      <c r="I291" s="189"/>
      <c r="J291" s="189"/>
      <c r="K291" s="189"/>
      <c r="L291" s="189"/>
      <c r="M291" s="189"/>
      <c r="N291" s="189"/>
      <c r="O291" s="189"/>
      <c r="P291" s="189"/>
      <c r="Q291" s="189"/>
      <c r="R291" s="189"/>
      <c r="S291" s="189"/>
      <c r="T291" s="189"/>
      <c r="U291" s="189"/>
      <c r="V291" s="189"/>
      <c r="W291" s="191">
        <f t="shared" si="41"/>
        <v>3.4000000000000004</v>
      </c>
      <c r="X291" s="217">
        <f t="shared" ref="X291:X324" si="42">W291*E291</f>
        <v>0</v>
      </c>
    </row>
    <row r="292" spans="2:24">
      <c r="B292" s="303" t="str">
        <f>'Price Sheet'!C305</f>
        <v>Tunnel Limestone</v>
      </c>
      <c r="C292" s="303" t="str">
        <f>'Price Sheet'!F305</f>
        <v>Medium</v>
      </c>
      <c r="D292" s="190" t="str">
        <f>'Price Sheet'!E305</f>
        <v>KC36002</v>
      </c>
      <c r="E292" s="292">
        <f>SUM('Price Sheet'!I305:Q305)+'Price Sheet'!T305</f>
        <v>0</v>
      </c>
      <c r="F292" s="211"/>
      <c r="G292" s="189">
        <v>10</v>
      </c>
      <c r="H292" s="189"/>
      <c r="I292" s="189"/>
      <c r="J292" s="189"/>
      <c r="K292" s="189"/>
      <c r="L292" s="189"/>
      <c r="M292" s="189"/>
      <c r="N292" s="189"/>
      <c r="O292" s="189"/>
      <c r="P292" s="189"/>
      <c r="Q292" s="189"/>
      <c r="R292" s="189"/>
      <c r="S292" s="189"/>
      <c r="T292" s="189"/>
      <c r="U292" s="189"/>
      <c r="V292" s="189"/>
      <c r="W292" s="191">
        <f t="shared" si="41"/>
        <v>4.6999999999999993</v>
      </c>
      <c r="X292" s="217">
        <f t="shared" si="42"/>
        <v>0</v>
      </c>
    </row>
    <row r="293" spans="2:24">
      <c r="B293" s="303" t="str">
        <f>'Price Sheet'!C306</f>
        <v>Tunnel Limestone</v>
      </c>
      <c r="C293" s="303" t="str">
        <f>'Price Sheet'!F306</f>
        <v>Large</v>
      </c>
      <c r="D293" s="190" t="str">
        <f>'Price Sheet'!E306</f>
        <v>KC36003</v>
      </c>
      <c r="E293" s="292">
        <f>SUM('Price Sheet'!I306:Q306)+'Price Sheet'!T306</f>
        <v>0</v>
      </c>
      <c r="F293" s="211"/>
      <c r="G293" s="189"/>
      <c r="H293" s="189"/>
      <c r="I293" s="189">
        <v>2</v>
      </c>
      <c r="J293" s="189">
        <v>3</v>
      </c>
      <c r="K293" s="189"/>
      <c r="L293" s="189"/>
      <c r="M293" s="189"/>
      <c r="N293" s="189"/>
      <c r="O293" s="189"/>
      <c r="P293" s="189"/>
      <c r="Q293" s="189"/>
      <c r="R293" s="189"/>
      <c r="S293" s="189"/>
      <c r="T293" s="189"/>
      <c r="U293" s="189"/>
      <c r="V293" s="189"/>
      <c r="W293" s="191">
        <f t="shared" si="41"/>
        <v>3.3200000000000003</v>
      </c>
      <c r="X293" s="217">
        <f t="shared" si="42"/>
        <v>0</v>
      </c>
    </row>
    <row r="294" spans="2:24">
      <c r="B294" s="303" t="str">
        <f>'Price Sheet'!C307</f>
        <v>Tunnel Limestone</v>
      </c>
      <c r="C294" s="303" t="str">
        <f>'Price Sheet'!F307</f>
        <v>Large#2</v>
      </c>
      <c r="D294" s="190" t="str">
        <f>'Price Sheet'!E307</f>
        <v>KC36004</v>
      </c>
      <c r="E294" s="292">
        <f>SUM('Price Sheet'!I307:Q307)+'Price Sheet'!T307</f>
        <v>0</v>
      </c>
      <c r="F294" s="211"/>
      <c r="G294" s="189"/>
      <c r="H294" s="189"/>
      <c r="I294" s="189"/>
      <c r="J294" s="189">
        <v>1</v>
      </c>
      <c r="K294" s="189">
        <v>4</v>
      </c>
      <c r="L294" s="189"/>
      <c r="M294" s="189"/>
      <c r="N294" s="189"/>
      <c r="O294" s="189"/>
      <c r="P294" s="189"/>
      <c r="Q294" s="189"/>
      <c r="R294" s="189"/>
      <c r="S294" s="189"/>
      <c r="T294" s="189"/>
      <c r="U294" s="189"/>
      <c r="V294" s="189"/>
      <c r="W294" s="191">
        <f t="shared" si="41"/>
        <v>3.84</v>
      </c>
      <c r="X294" s="217">
        <f t="shared" si="42"/>
        <v>0</v>
      </c>
    </row>
    <row r="295" spans="2:24">
      <c r="B295" s="303" t="str">
        <f>'Price Sheet'!C308</f>
        <v>Tunnel Limestone</v>
      </c>
      <c r="C295" s="303" t="str">
        <f>'Price Sheet'!F308</f>
        <v>X-Large</v>
      </c>
      <c r="D295" s="190" t="str">
        <f>'Price Sheet'!E308</f>
        <v>KC36005</v>
      </c>
      <c r="E295" s="292">
        <f>SUM('Price Sheet'!I308:Q308)+'Price Sheet'!T308</f>
        <v>0</v>
      </c>
      <c r="F295" s="211"/>
      <c r="G295" s="189"/>
      <c r="H295" s="189">
        <v>5</v>
      </c>
      <c r="I295" s="189"/>
      <c r="J295" s="189"/>
      <c r="K295" s="189"/>
      <c r="L295" s="189"/>
      <c r="M295" s="189"/>
      <c r="N295" s="189"/>
      <c r="O295" s="189"/>
      <c r="P295" s="189"/>
      <c r="Q295" s="189"/>
      <c r="R295" s="189"/>
      <c r="S295" s="189"/>
      <c r="T295" s="189"/>
      <c r="U295" s="189"/>
      <c r="V295" s="189"/>
      <c r="W295" s="191">
        <f t="shared" si="41"/>
        <v>2.4</v>
      </c>
      <c r="X295" s="217">
        <f t="shared" si="42"/>
        <v>0</v>
      </c>
    </row>
    <row r="296" spans="2:24">
      <c r="B296" s="303" t="str">
        <f>'Price Sheet'!C309</f>
        <v>Tunnel Limestone</v>
      </c>
      <c r="C296" s="303" t="str">
        <f>'Price Sheet'!F309</f>
        <v>X-Large # 2</v>
      </c>
      <c r="D296" s="190" t="str">
        <f>'Price Sheet'!E309</f>
        <v>KC36006</v>
      </c>
      <c r="E296" s="292">
        <f>SUM('Price Sheet'!I309:Q309)+'Price Sheet'!T309</f>
        <v>0</v>
      </c>
      <c r="F296" s="211"/>
      <c r="G296" s="189"/>
      <c r="H296" s="189"/>
      <c r="I296" s="189">
        <v>1</v>
      </c>
      <c r="J296" s="189">
        <v>2</v>
      </c>
      <c r="K296" s="189">
        <v>2</v>
      </c>
      <c r="L296" s="189"/>
      <c r="M296" s="189"/>
      <c r="N296" s="189"/>
      <c r="O296" s="189"/>
      <c r="P296" s="189"/>
      <c r="Q296" s="189"/>
      <c r="R296" s="189"/>
      <c r="S296" s="189"/>
      <c r="T296" s="189"/>
      <c r="U296" s="189"/>
      <c r="V296" s="189"/>
      <c r="W296" s="191">
        <f t="shared" si="41"/>
        <v>3.58</v>
      </c>
      <c r="X296" s="217">
        <f t="shared" si="42"/>
        <v>0</v>
      </c>
    </row>
    <row r="297" spans="2:24">
      <c r="B297" s="303" t="str">
        <f>'Price Sheet'!C310</f>
        <v>Tunnel Limestone</v>
      </c>
      <c r="C297" s="303" t="str">
        <f>'Price Sheet'!F310</f>
        <v>Princess</v>
      </c>
      <c r="D297" s="190" t="str">
        <f>'Price Sheet'!E310</f>
        <v>KC36007</v>
      </c>
      <c r="E297" s="292">
        <f>SUM('Price Sheet'!I310:Q310)+'Price Sheet'!T310</f>
        <v>0</v>
      </c>
      <c r="F297" s="211"/>
      <c r="G297" s="189"/>
      <c r="H297" s="189"/>
      <c r="I297" s="189">
        <v>1</v>
      </c>
      <c r="J297" s="189"/>
      <c r="K297" s="189"/>
      <c r="L297" s="189"/>
      <c r="M297" s="189"/>
      <c r="N297" s="189"/>
      <c r="O297" s="189"/>
      <c r="P297" s="189"/>
      <c r="Q297" s="189"/>
      <c r="R297" s="189"/>
      <c r="S297" s="189"/>
      <c r="T297" s="189"/>
      <c r="U297" s="189"/>
      <c r="V297" s="189"/>
      <c r="W297" s="191">
        <f t="shared" si="41"/>
        <v>0.57999999999999996</v>
      </c>
      <c r="X297" s="217">
        <f t="shared" si="42"/>
        <v>0</v>
      </c>
    </row>
    <row r="298" spans="2:24">
      <c r="B298" s="303" t="str">
        <f>'Price Sheet'!C311</f>
        <v>Tunnel Limestone</v>
      </c>
      <c r="C298" s="303" t="str">
        <f>'Price Sheet'!F311</f>
        <v>Prince</v>
      </c>
      <c r="D298" s="190" t="str">
        <f>'Price Sheet'!E311</f>
        <v>KC36008</v>
      </c>
      <c r="E298" s="292">
        <f>SUM('Price Sheet'!I311:Q311)+'Price Sheet'!T311</f>
        <v>0</v>
      </c>
      <c r="F298" s="211"/>
      <c r="G298" s="189"/>
      <c r="H298" s="189"/>
      <c r="I298" s="189"/>
      <c r="J298" s="189"/>
      <c r="K298" s="189"/>
      <c r="L298" s="189"/>
      <c r="M298" s="189">
        <v>1</v>
      </c>
      <c r="N298" s="189"/>
      <c r="O298" s="189"/>
      <c r="P298" s="189"/>
      <c r="Q298" s="189"/>
      <c r="R298" s="189"/>
      <c r="S298" s="189"/>
      <c r="T298" s="189"/>
      <c r="U298" s="189"/>
      <c r="V298" s="189"/>
      <c r="W298" s="191">
        <f t="shared" si="41"/>
        <v>0.99</v>
      </c>
      <c r="X298" s="217">
        <f t="shared" si="42"/>
        <v>0</v>
      </c>
    </row>
    <row r="299" spans="2:24">
      <c r="B299" s="303" t="str">
        <f>'Price Sheet'!C312</f>
        <v>Tunnel Limestone</v>
      </c>
      <c r="C299" s="303" t="str">
        <f>'Price Sheet'!F312</f>
        <v>Queen</v>
      </c>
      <c r="D299" s="190" t="str">
        <f>'Price Sheet'!E312</f>
        <v>KC36009</v>
      </c>
      <c r="E299" s="292">
        <f>SUM('Price Sheet'!I312:Q312)+'Price Sheet'!T312</f>
        <v>0</v>
      </c>
      <c r="F299" s="211"/>
      <c r="G299" s="189"/>
      <c r="H299" s="189"/>
      <c r="I299" s="189"/>
      <c r="J299" s="189"/>
      <c r="K299" s="189"/>
      <c r="L299" s="189"/>
      <c r="M299" s="189"/>
      <c r="N299" s="189"/>
      <c r="O299" s="189"/>
      <c r="P299" s="189">
        <v>1</v>
      </c>
      <c r="Q299" s="189"/>
      <c r="R299" s="189"/>
      <c r="S299" s="189"/>
      <c r="T299" s="189"/>
      <c r="U299" s="189"/>
      <c r="V299" s="189"/>
      <c r="W299" s="191">
        <f t="shared" si="41"/>
        <v>3.08</v>
      </c>
      <c r="X299" s="217">
        <f t="shared" si="42"/>
        <v>0</v>
      </c>
    </row>
    <row r="300" spans="2:24" ht="15.75" thickBot="1">
      <c r="B300" s="301" t="str">
        <f>'Price Sheet'!C313</f>
        <v>Tunnel Limestone</v>
      </c>
      <c r="C300" s="301" t="str">
        <f>'Price Sheet'!F313</f>
        <v>King</v>
      </c>
      <c r="D300" s="205" t="str">
        <f>'Price Sheet'!E313</f>
        <v>KC36010</v>
      </c>
      <c r="E300" s="294">
        <f>SUM('Price Sheet'!I313:Q313)+'Price Sheet'!T313</f>
        <v>0</v>
      </c>
      <c r="F300" s="212"/>
      <c r="G300" s="202"/>
      <c r="H300" s="202"/>
      <c r="I300" s="202"/>
      <c r="J300" s="202">
        <v>1</v>
      </c>
      <c r="K300" s="202"/>
      <c r="L300" s="202"/>
      <c r="M300" s="202"/>
      <c r="N300" s="202"/>
      <c r="O300" s="202"/>
      <c r="P300" s="202"/>
      <c r="Q300" s="202"/>
      <c r="R300" s="202"/>
      <c r="S300" s="202"/>
      <c r="T300" s="202"/>
      <c r="U300" s="202"/>
      <c r="V300" s="202"/>
      <c r="W300" s="194">
        <f t="shared" si="41"/>
        <v>0.72</v>
      </c>
      <c r="X300" s="267">
        <f t="shared" si="42"/>
        <v>0</v>
      </c>
    </row>
    <row r="301" spans="2:24">
      <c r="B301" s="303" t="str">
        <f>'Price Sheet'!C314</f>
        <v>All Limestone</v>
      </c>
      <c r="C301" s="303" t="str">
        <f>'Price Sheet'!F314</f>
        <v>All</v>
      </c>
      <c r="D301" s="190" t="str">
        <f>'Price Sheet'!E314</f>
        <v>KC36001,KC36002,KC36003,KC36004,KC36005,KC36006,KC36007,KC36008,KC36009,KC36010</v>
      </c>
      <c r="E301" s="292">
        <f>SUM('Price Sheet'!I314:Q314)+'Price Sheet'!T314</f>
        <v>0</v>
      </c>
      <c r="F301" s="211">
        <f>SUM(F291:F300)</f>
        <v>10</v>
      </c>
      <c r="G301" s="211">
        <f t="shared" ref="G301:V301" si="43">SUM(G291:G300)</f>
        <v>10</v>
      </c>
      <c r="H301" s="211">
        <f t="shared" si="43"/>
        <v>5</v>
      </c>
      <c r="I301" s="211">
        <f t="shared" si="43"/>
        <v>4</v>
      </c>
      <c r="J301" s="211">
        <f t="shared" si="43"/>
        <v>7</v>
      </c>
      <c r="K301" s="211">
        <f t="shared" si="43"/>
        <v>6</v>
      </c>
      <c r="L301" s="211">
        <f t="shared" si="43"/>
        <v>0</v>
      </c>
      <c r="M301" s="211">
        <f t="shared" si="43"/>
        <v>1</v>
      </c>
      <c r="N301" s="211">
        <f t="shared" si="43"/>
        <v>0</v>
      </c>
      <c r="O301" s="211">
        <f t="shared" si="43"/>
        <v>0</v>
      </c>
      <c r="P301" s="211">
        <f t="shared" si="43"/>
        <v>1</v>
      </c>
      <c r="Q301" s="211">
        <f t="shared" si="43"/>
        <v>0</v>
      </c>
      <c r="R301" s="211">
        <f t="shared" si="43"/>
        <v>0</v>
      </c>
      <c r="S301" s="211">
        <f t="shared" si="43"/>
        <v>0</v>
      </c>
      <c r="T301" s="211">
        <f t="shared" si="43"/>
        <v>0</v>
      </c>
      <c r="U301" s="211">
        <f t="shared" si="43"/>
        <v>0</v>
      </c>
      <c r="V301" s="211">
        <f t="shared" si="43"/>
        <v>0</v>
      </c>
      <c r="W301" s="191">
        <f t="shared" si="41"/>
        <v>26.61</v>
      </c>
      <c r="X301" s="217">
        <f t="shared" si="42"/>
        <v>0</v>
      </c>
    </row>
    <row r="302" spans="2:24">
      <c r="B302" s="303"/>
      <c r="C302" s="303"/>
      <c r="D302" s="190"/>
      <c r="E302" s="190"/>
      <c r="F302" s="211"/>
      <c r="G302" s="189"/>
      <c r="H302" s="189"/>
      <c r="I302" s="189"/>
      <c r="J302" s="189"/>
      <c r="K302" s="189"/>
      <c r="L302" s="189"/>
      <c r="M302" s="189"/>
      <c r="N302" s="189"/>
      <c r="O302" s="189"/>
      <c r="P302" s="189"/>
      <c r="Q302" s="189"/>
      <c r="R302" s="189"/>
      <c r="S302" s="189"/>
      <c r="T302" s="189"/>
      <c r="U302" s="189"/>
      <c r="V302" s="189"/>
      <c r="W302" s="191"/>
      <c r="X302" s="217"/>
    </row>
    <row r="303" spans="2:24">
      <c r="B303" s="303" t="str">
        <f>'Price Sheet'!C316</f>
        <v>True Tufa</v>
      </c>
      <c r="C303" s="303" t="str">
        <f>'Price Sheet'!F316</f>
        <v>Small</v>
      </c>
      <c r="D303" s="190" t="str">
        <f>'Price Sheet'!E316</f>
        <v>KC39001</v>
      </c>
      <c r="E303" s="292">
        <f>SUM('Price Sheet'!I316:Q316)+'Price Sheet'!T316</f>
        <v>0</v>
      </c>
      <c r="F303" s="211">
        <v>2</v>
      </c>
      <c r="G303" s="189">
        <v>3</v>
      </c>
      <c r="H303" s="189"/>
      <c r="I303" s="189"/>
      <c r="J303" s="189"/>
      <c r="K303" s="189"/>
      <c r="L303" s="189"/>
      <c r="M303" s="189"/>
      <c r="N303" s="189"/>
      <c r="O303" s="189"/>
      <c r="P303" s="189"/>
      <c r="Q303" s="189"/>
      <c r="R303" s="189"/>
      <c r="S303" s="189"/>
      <c r="T303" s="189"/>
      <c r="U303" s="189"/>
      <c r="V303" s="189"/>
      <c r="W303" s="191">
        <f t="shared" si="41"/>
        <v>2.09</v>
      </c>
      <c r="X303" s="217">
        <f t="shared" si="42"/>
        <v>0</v>
      </c>
    </row>
    <row r="304" spans="2:24">
      <c r="B304" s="303" t="str">
        <f>'Price Sheet'!C317</f>
        <v>True Tufa</v>
      </c>
      <c r="C304" s="303" t="str">
        <f>'Price Sheet'!F317</f>
        <v>Medium</v>
      </c>
      <c r="D304" s="190" t="str">
        <f>'Price Sheet'!E317</f>
        <v>KC39002</v>
      </c>
      <c r="E304" s="292">
        <f>SUM('Price Sheet'!I317:Q317)+'Price Sheet'!T317</f>
        <v>0</v>
      </c>
      <c r="F304" s="211"/>
      <c r="G304" s="189"/>
      <c r="H304" s="189">
        <v>3</v>
      </c>
      <c r="I304" s="189">
        <v>2</v>
      </c>
      <c r="J304" s="189"/>
      <c r="K304" s="189"/>
      <c r="L304" s="189"/>
      <c r="M304" s="189"/>
      <c r="N304" s="189"/>
      <c r="O304" s="189"/>
      <c r="P304" s="189"/>
      <c r="Q304" s="189"/>
      <c r="R304" s="189"/>
      <c r="S304" s="189"/>
      <c r="T304" s="189"/>
      <c r="U304" s="189"/>
      <c r="V304" s="189"/>
      <c r="W304" s="191">
        <f t="shared" si="41"/>
        <v>2.5999999999999996</v>
      </c>
      <c r="X304" s="217">
        <f t="shared" si="42"/>
        <v>0</v>
      </c>
    </row>
    <row r="305" spans="2:24">
      <c r="B305" s="303" t="str">
        <f>'Price Sheet'!C318</f>
        <v>True Tufa</v>
      </c>
      <c r="C305" s="303" t="str">
        <f>'Price Sheet'!F318</f>
        <v>Large</v>
      </c>
      <c r="D305" s="190" t="str">
        <f>'Price Sheet'!E318</f>
        <v>KC39003</v>
      </c>
      <c r="E305" s="292">
        <f>SUM('Price Sheet'!I318:Q318)+'Price Sheet'!T318</f>
        <v>0</v>
      </c>
      <c r="F305" s="211"/>
      <c r="G305" s="189"/>
      <c r="H305" s="189">
        <v>2</v>
      </c>
      <c r="I305" s="189">
        <v>2</v>
      </c>
      <c r="J305" s="189">
        <v>1</v>
      </c>
      <c r="K305" s="189"/>
      <c r="L305" s="189"/>
      <c r="M305" s="189"/>
      <c r="N305" s="189"/>
      <c r="O305" s="189"/>
      <c r="P305" s="189"/>
      <c r="Q305" s="189"/>
      <c r="R305" s="189"/>
      <c r="S305" s="189"/>
      <c r="T305" s="189"/>
      <c r="U305" s="189"/>
      <c r="V305" s="189"/>
      <c r="W305" s="191">
        <f t="shared" si="41"/>
        <v>2.84</v>
      </c>
      <c r="X305" s="217">
        <f t="shared" si="42"/>
        <v>0</v>
      </c>
    </row>
    <row r="306" spans="2:24">
      <c r="B306" s="303" t="str">
        <f>'Price Sheet'!C319</f>
        <v>True Tufa</v>
      </c>
      <c r="C306" s="303" t="str">
        <f>'Price Sheet'!F319</f>
        <v>Extra Large</v>
      </c>
      <c r="D306" s="190" t="str">
        <f>'Price Sheet'!E319</f>
        <v>KC39004</v>
      </c>
      <c r="E306" s="292">
        <f>SUM('Price Sheet'!I319:Q319)+'Price Sheet'!T319</f>
        <v>0</v>
      </c>
      <c r="F306" s="211"/>
      <c r="G306" s="189"/>
      <c r="H306" s="189"/>
      <c r="I306" s="189">
        <v>1</v>
      </c>
      <c r="J306" s="189">
        <v>1</v>
      </c>
      <c r="K306" s="189">
        <v>1</v>
      </c>
      <c r="L306" s="189"/>
      <c r="M306" s="189">
        <v>2</v>
      </c>
      <c r="N306" s="189"/>
      <c r="O306" s="189"/>
      <c r="P306" s="189"/>
      <c r="Q306" s="189"/>
      <c r="R306" s="189"/>
      <c r="S306" s="189"/>
      <c r="T306" s="189"/>
      <c r="U306" s="189"/>
      <c r="V306" s="189"/>
      <c r="W306" s="191">
        <f t="shared" si="41"/>
        <v>4.0600000000000005</v>
      </c>
      <c r="X306" s="217">
        <f t="shared" si="42"/>
        <v>0</v>
      </c>
    </row>
    <row r="307" spans="2:24">
      <c r="B307" s="303" t="str">
        <f>'Price Sheet'!C320</f>
        <v>True Tufa</v>
      </c>
      <c r="C307" s="303" t="str">
        <f>'Price Sheet'!F320</f>
        <v>Princess</v>
      </c>
      <c r="D307" s="190" t="str">
        <f>'Price Sheet'!E320</f>
        <v>KC39005</v>
      </c>
      <c r="E307" s="292">
        <f>SUM('Price Sheet'!I320:Q320)+'Price Sheet'!T320</f>
        <v>0</v>
      </c>
      <c r="F307" s="211"/>
      <c r="G307" s="189"/>
      <c r="H307" s="189"/>
      <c r="I307" s="189">
        <v>1</v>
      </c>
      <c r="J307" s="189"/>
      <c r="K307" s="189"/>
      <c r="L307" s="189"/>
      <c r="M307" s="189"/>
      <c r="N307" s="189"/>
      <c r="O307" s="189"/>
      <c r="P307" s="189"/>
      <c r="Q307" s="189"/>
      <c r="R307" s="189"/>
      <c r="S307" s="189"/>
      <c r="T307" s="189"/>
      <c r="U307" s="189"/>
      <c r="V307" s="189"/>
      <c r="W307" s="191">
        <f t="shared" si="41"/>
        <v>0.57999999999999996</v>
      </c>
      <c r="X307" s="217">
        <f t="shared" si="42"/>
        <v>0</v>
      </c>
    </row>
    <row r="308" spans="2:24">
      <c r="B308" s="303" t="str">
        <f>'Price Sheet'!C321</f>
        <v>True Tufa</v>
      </c>
      <c r="C308" s="303" t="str">
        <f>'Price Sheet'!F321</f>
        <v>Prince</v>
      </c>
      <c r="D308" s="190" t="str">
        <f>'Price Sheet'!E321</f>
        <v>KC39007</v>
      </c>
      <c r="E308" s="292">
        <f>SUM('Price Sheet'!I321:Q321)+'Price Sheet'!T321</f>
        <v>0</v>
      </c>
      <c r="F308" s="211"/>
      <c r="G308" s="189"/>
      <c r="H308" s="189"/>
      <c r="I308" s="189"/>
      <c r="J308" s="189"/>
      <c r="K308" s="189"/>
      <c r="L308" s="189"/>
      <c r="M308" s="189"/>
      <c r="N308" s="189">
        <v>1</v>
      </c>
      <c r="O308" s="189"/>
      <c r="P308" s="189"/>
      <c r="Q308" s="189"/>
      <c r="R308" s="189"/>
      <c r="S308" s="189"/>
      <c r="T308" s="189"/>
      <c r="U308" s="189"/>
      <c r="V308" s="189"/>
      <c r="W308" s="191">
        <f t="shared" si="41"/>
        <v>1.1499999999999999</v>
      </c>
      <c r="X308" s="217">
        <f t="shared" si="42"/>
        <v>0</v>
      </c>
    </row>
    <row r="309" spans="2:24">
      <c r="B309" s="302" t="str">
        <f>'Price Sheet'!C322</f>
        <v>True Tufa</v>
      </c>
      <c r="C309" s="302" t="str">
        <f>'Price Sheet'!F322</f>
        <v>Queen</v>
      </c>
      <c r="D309" s="190" t="str">
        <f>'Price Sheet'!E322</f>
        <v>KC39009</v>
      </c>
      <c r="E309" s="292">
        <f>SUM('Price Sheet'!I322:Q322)+'Price Sheet'!T322</f>
        <v>0</v>
      </c>
      <c r="F309" s="211"/>
      <c r="G309" s="189"/>
      <c r="H309" s="189"/>
      <c r="I309" s="189"/>
      <c r="J309" s="189"/>
      <c r="K309" s="189"/>
      <c r="L309" s="189"/>
      <c r="M309" s="189"/>
      <c r="N309" s="189"/>
      <c r="O309" s="189">
        <v>1</v>
      </c>
      <c r="P309" s="189"/>
      <c r="Q309" s="189"/>
      <c r="R309" s="189"/>
      <c r="S309" s="189"/>
      <c r="T309" s="189"/>
      <c r="U309" s="189"/>
      <c r="V309" s="189"/>
      <c r="W309" s="191">
        <f t="shared" si="41"/>
        <v>4</v>
      </c>
      <c r="X309" s="217">
        <f t="shared" si="42"/>
        <v>0</v>
      </c>
    </row>
    <row r="310" spans="2:24">
      <c r="B310" s="302" t="str">
        <f>'Price Sheet'!C323</f>
        <v>True Tufa</v>
      </c>
      <c r="C310" s="302" t="str">
        <f>'Price Sheet'!F323</f>
        <v>King</v>
      </c>
      <c r="D310" s="190" t="str">
        <f>'Price Sheet'!E323</f>
        <v>KC39011</v>
      </c>
      <c r="E310" s="292">
        <f>SUM('Price Sheet'!I323:Q323)+'Price Sheet'!T323</f>
        <v>0</v>
      </c>
      <c r="F310" s="211"/>
      <c r="G310" s="189"/>
      <c r="H310" s="189"/>
      <c r="I310" s="189"/>
      <c r="J310" s="189"/>
      <c r="K310" s="189"/>
      <c r="L310" s="189"/>
      <c r="M310" s="189"/>
      <c r="N310" s="189"/>
      <c r="O310" s="189">
        <v>1</v>
      </c>
      <c r="P310" s="189"/>
      <c r="Q310" s="189"/>
      <c r="R310" s="189"/>
      <c r="S310" s="189"/>
      <c r="T310" s="189"/>
      <c r="U310" s="189"/>
      <c r="V310" s="189"/>
      <c r="W310" s="191">
        <f t="shared" si="41"/>
        <v>4</v>
      </c>
      <c r="X310" s="217">
        <f t="shared" si="42"/>
        <v>0</v>
      </c>
    </row>
    <row r="311" spans="2:24" ht="15.75" thickBot="1">
      <c r="B311" s="301" t="str">
        <f>'Price Sheet'!C324</f>
        <v>True Tufa</v>
      </c>
      <c r="C311" s="301" t="str">
        <f>'Price Sheet'!F324</f>
        <v>Emperor</v>
      </c>
      <c r="D311" s="205" t="str">
        <f>'Price Sheet'!E324</f>
        <v>KC39014</v>
      </c>
      <c r="E311" s="294">
        <f>SUM('Price Sheet'!I324:Q324)+'Price Sheet'!T324</f>
        <v>0</v>
      </c>
      <c r="F311" s="212"/>
      <c r="G311" s="202"/>
      <c r="H311" s="202"/>
      <c r="I311" s="202"/>
      <c r="J311" s="202"/>
      <c r="K311" s="202"/>
      <c r="L311" s="202"/>
      <c r="M311" s="202"/>
      <c r="N311" s="202"/>
      <c r="O311" s="202"/>
      <c r="P311" s="202">
        <v>1</v>
      </c>
      <c r="Q311" s="202"/>
      <c r="R311" s="202"/>
      <c r="S311" s="202"/>
      <c r="T311" s="202"/>
      <c r="U311" s="202"/>
      <c r="V311" s="202"/>
      <c r="W311" s="194">
        <f t="shared" si="41"/>
        <v>3.08</v>
      </c>
      <c r="X311" s="267">
        <f t="shared" si="42"/>
        <v>0</v>
      </c>
    </row>
    <row r="312" spans="2:24">
      <c r="B312" s="303" t="str">
        <f>'Price Sheet'!C325</f>
        <v>All True Tufa</v>
      </c>
      <c r="C312" s="303" t="str">
        <f>'Price Sheet'!F325</f>
        <v>All</v>
      </c>
      <c r="D312" s="190" t="str">
        <f>'Price Sheet'!E325</f>
        <v>KC39001,KC39002,KC39003,KC39004,KC39005,KC39007,KC39009,KC39011,KC39014</v>
      </c>
      <c r="E312" s="292">
        <f>SUM('Price Sheet'!I325:Q325)+'Price Sheet'!T325</f>
        <v>0</v>
      </c>
      <c r="F312" s="211">
        <f>SUM(F303:F311)</f>
        <v>2</v>
      </c>
      <c r="G312" s="211">
        <f t="shared" ref="G312:V312" si="44">SUM(G303:G311)</f>
        <v>3</v>
      </c>
      <c r="H312" s="211">
        <f t="shared" si="44"/>
        <v>5</v>
      </c>
      <c r="I312" s="211">
        <f t="shared" si="44"/>
        <v>6</v>
      </c>
      <c r="J312" s="211">
        <f t="shared" si="44"/>
        <v>2</v>
      </c>
      <c r="K312" s="211">
        <f t="shared" si="44"/>
        <v>1</v>
      </c>
      <c r="L312" s="211">
        <f t="shared" si="44"/>
        <v>0</v>
      </c>
      <c r="M312" s="211">
        <f t="shared" si="44"/>
        <v>2</v>
      </c>
      <c r="N312" s="211">
        <f t="shared" si="44"/>
        <v>1</v>
      </c>
      <c r="O312" s="211">
        <f t="shared" si="44"/>
        <v>2</v>
      </c>
      <c r="P312" s="211">
        <f t="shared" si="44"/>
        <v>1</v>
      </c>
      <c r="Q312" s="211">
        <f t="shared" si="44"/>
        <v>0</v>
      </c>
      <c r="R312" s="211">
        <f t="shared" si="44"/>
        <v>0</v>
      </c>
      <c r="S312" s="211">
        <f t="shared" si="44"/>
        <v>0</v>
      </c>
      <c r="T312" s="211">
        <f t="shared" si="44"/>
        <v>0</v>
      </c>
      <c r="U312" s="211">
        <f t="shared" si="44"/>
        <v>0</v>
      </c>
      <c r="V312" s="211">
        <f t="shared" si="44"/>
        <v>0</v>
      </c>
      <c r="W312" s="191">
        <f t="shared" si="41"/>
        <v>24.4</v>
      </c>
      <c r="X312" s="217">
        <f t="shared" si="42"/>
        <v>0</v>
      </c>
    </row>
    <row r="313" spans="2:24">
      <c r="B313" s="303"/>
      <c r="C313" s="303"/>
      <c r="D313" s="190"/>
      <c r="E313" s="190"/>
      <c r="F313" s="211"/>
      <c r="G313" s="189"/>
      <c r="H313" s="189"/>
      <c r="I313" s="189"/>
      <c r="J313" s="189"/>
      <c r="K313" s="189"/>
      <c r="L313" s="189"/>
      <c r="M313" s="189"/>
      <c r="N313" s="189"/>
      <c r="O313" s="189"/>
      <c r="P313" s="189"/>
      <c r="Q313" s="189"/>
      <c r="R313" s="189"/>
      <c r="S313" s="189"/>
      <c r="T313" s="189"/>
      <c r="U313" s="189"/>
      <c r="V313" s="189"/>
      <c r="W313" s="191"/>
      <c r="X313" s="217"/>
    </row>
    <row r="314" spans="2:24">
      <c r="B314" s="303" t="str">
        <f>'Price Sheet'!C327</f>
        <v>True Tufa Drips</v>
      </c>
      <c r="C314" s="303" t="str">
        <f>'Price Sheet'!F327</f>
        <v>Large</v>
      </c>
      <c r="D314" s="190" t="str">
        <f>'Price Sheet'!E327</f>
        <v>KC39006</v>
      </c>
      <c r="E314" s="292">
        <f>SUM('Price Sheet'!I327:Q327)+'Price Sheet'!T327</f>
        <v>0</v>
      </c>
      <c r="F314" s="211"/>
      <c r="G314" s="189"/>
      <c r="H314" s="189"/>
      <c r="I314" s="189"/>
      <c r="J314" s="189"/>
      <c r="K314" s="189"/>
      <c r="L314" s="189">
        <v>1</v>
      </c>
      <c r="M314" s="189"/>
      <c r="N314" s="189"/>
      <c r="O314" s="189"/>
      <c r="P314" s="189"/>
      <c r="Q314" s="189"/>
      <c r="R314" s="189"/>
      <c r="S314" s="189"/>
      <c r="T314" s="189"/>
      <c r="U314" s="189"/>
      <c r="V314" s="189"/>
      <c r="W314" s="191">
        <f t="shared" si="41"/>
        <v>0.99</v>
      </c>
      <c r="X314" s="217">
        <f t="shared" si="42"/>
        <v>0</v>
      </c>
    </row>
    <row r="315" spans="2:24">
      <c r="B315" s="303" t="str">
        <f>'Price Sheet'!C328</f>
        <v>True Tufa Drips</v>
      </c>
      <c r="C315" s="303" t="str">
        <f>'Price Sheet'!F328</f>
        <v>X-Large</v>
      </c>
      <c r="D315" s="190" t="str">
        <f>'Price Sheet'!E328</f>
        <v>KC39008</v>
      </c>
      <c r="E315" s="292">
        <f>SUM('Price Sheet'!I328:Q328)+'Price Sheet'!T328</f>
        <v>0</v>
      </c>
      <c r="F315" s="211"/>
      <c r="G315" s="189"/>
      <c r="H315" s="189"/>
      <c r="I315" s="189"/>
      <c r="J315" s="189"/>
      <c r="K315" s="189"/>
      <c r="L315" s="189"/>
      <c r="M315" s="189"/>
      <c r="N315" s="189">
        <v>1</v>
      </c>
      <c r="O315" s="189"/>
      <c r="P315" s="189"/>
      <c r="Q315" s="189"/>
      <c r="R315" s="189"/>
      <c r="S315" s="189"/>
      <c r="T315" s="189"/>
      <c r="U315" s="189"/>
      <c r="V315" s="189"/>
      <c r="W315" s="191">
        <f t="shared" si="41"/>
        <v>1.1499999999999999</v>
      </c>
      <c r="X315" s="217">
        <f t="shared" si="42"/>
        <v>0</v>
      </c>
    </row>
    <row r="316" spans="2:24">
      <c r="B316" s="303" t="str">
        <f>'Price Sheet'!C329</f>
        <v>True Tufa Drips</v>
      </c>
      <c r="C316" s="303" t="str">
        <f>'Price Sheet'!F329</f>
        <v>Prince</v>
      </c>
      <c r="D316" s="190" t="str">
        <f>'Price Sheet'!E329</f>
        <v>KC39010</v>
      </c>
      <c r="E316" s="292">
        <f>SUM('Price Sheet'!I329:Q329)+'Price Sheet'!T329</f>
        <v>0</v>
      </c>
      <c r="F316" s="211"/>
      <c r="G316" s="189"/>
      <c r="H316" s="189"/>
      <c r="I316" s="189"/>
      <c r="J316" s="189"/>
      <c r="K316" s="189"/>
      <c r="L316" s="189"/>
      <c r="M316" s="189"/>
      <c r="N316" s="189">
        <v>1</v>
      </c>
      <c r="O316" s="189"/>
      <c r="P316" s="189"/>
      <c r="Q316" s="189"/>
      <c r="R316" s="189"/>
      <c r="S316" s="189"/>
      <c r="T316" s="189"/>
      <c r="U316" s="189"/>
      <c r="V316" s="189"/>
      <c r="W316" s="191">
        <f t="shared" si="41"/>
        <v>1.1499999999999999</v>
      </c>
      <c r="X316" s="217">
        <f t="shared" si="42"/>
        <v>0</v>
      </c>
    </row>
    <row r="317" spans="2:24">
      <c r="B317" s="303" t="str">
        <f>'Price Sheet'!C330</f>
        <v>True Tufa Drips</v>
      </c>
      <c r="C317" s="303" t="str">
        <f>'Price Sheet'!F330</f>
        <v>Queen</v>
      </c>
      <c r="D317" s="190" t="str">
        <f>'Price Sheet'!E330</f>
        <v>KC39012</v>
      </c>
      <c r="E317" s="292">
        <f>SUM('Price Sheet'!I330:Q330)+'Price Sheet'!T330</f>
        <v>0</v>
      </c>
      <c r="F317" s="211"/>
      <c r="G317" s="189"/>
      <c r="H317" s="189"/>
      <c r="I317" s="189"/>
      <c r="J317" s="189"/>
      <c r="K317" s="189"/>
      <c r="L317" s="189"/>
      <c r="M317" s="189"/>
      <c r="N317" s="189">
        <v>1</v>
      </c>
      <c r="O317" s="189"/>
      <c r="P317" s="189"/>
      <c r="Q317" s="189"/>
      <c r="R317" s="189"/>
      <c r="S317" s="189"/>
      <c r="T317" s="189"/>
      <c r="U317" s="189"/>
      <c r="V317" s="189"/>
      <c r="W317" s="191">
        <f t="shared" si="41"/>
        <v>1.1499999999999999</v>
      </c>
      <c r="X317" s="217">
        <f t="shared" si="42"/>
        <v>0</v>
      </c>
    </row>
    <row r="318" spans="2:24" ht="15.75" thickBot="1">
      <c r="B318" s="301" t="str">
        <f>'Price Sheet'!C331</f>
        <v>True Tufa Drips</v>
      </c>
      <c r="C318" s="301" t="str">
        <f>'Price Sheet'!F331</f>
        <v>King</v>
      </c>
      <c r="D318" s="205" t="str">
        <f>'Price Sheet'!E331</f>
        <v>KC39014</v>
      </c>
      <c r="E318" s="294">
        <f>SUM('Price Sheet'!I331:Q331)+'Price Sheet'!T331</f>
        <v>0</v>
      </c>
      <c r="F318" s="212"/>
      <c r="G318" s="202"/>
      <c r="H318" s="202"/>
      <c r="I318" s="202"/>
      <c r="J318" s="202"/>
      <c r="K318" s="202"/>
      <c r="L318" s="202"/>
      <c r="M318" s="202"/>
      <c r="N318" s="202"/>
      <c r="O318" s="202">
        <v>1</v>
      </c>
      <c r="P318" s="202"/>
      <c r="Q318" s="202"/>
      <c r="R318" s="202"/>
      <c r="S318" s="202"/>
      <c r="T318" s="202"/>
      <c r="U318" s="202"/>
      <c r="V318" s="202"/>
      <c r="W318" s="194">
        <f t="shared" si="41"/>
        <v>4</v>
      </c>
      <c r="X318" s="267">
        <f t="shared" si="42"/>
        <v>0</v>
      </c>
    </row>
    <row r="319" spans="2:24">
      <c r="B319" s="303" t="str">
        <f>'Price Sheet'!C332</f>
        <v>All True Tufa Drips</v>
      </c>
      <c r="C319" s="303" t="str">
        <f>'Price Sheet'!F332</f>
        <v>All</v>
      </c>
      <c r="D319" s="190" t="str">
        <f>'Price Sheet'!E332</f>
        <v>KC39006,KC39008,KC39010,KC39012,KC39014</v>
      </c>
      <c r="E319" s="292">
        <f>SUM('Price Sheet'!I332:Q332)+'Price Sheet'!T332</f>
        <v>0</v>
      </c>
      <c r="F319" s="211"/>
      <c r="G319" s="189"/>
      <c r="H319" s="189"/>
      <c r="I319" s="189"/>
      <c r="J319" s="189"/>
      <c r="K319" s="189"/>
      <c r="L319" s="189"/>
      <c r="M319" s="189"/>
      <c r="N319" s="189"/>
      <c r="O319" s="189"/>
      <c r="P319" s="189"/>
      <c r="Q319" s="189"/>
      <c r="R319" s="189"/>
      <c r="S319" s="189"/>
      <c r="T319" s="189"/>
      <c r="U319" s="189"/>
      <c r="V319" s="189"/>
      <c r="W319" s="191">
        <f t="shared" si="41"/>
        <v>0</v>
      </c>
      <c r="X319" s="217">
        <f t="shared" si="42"/>
        <v>0</v>
      </c>
    </row>
    <row r="320" spans="2:24">
      <c r="B320" s="303"/>
      <c r="C320" s="303"/>
      <c r="D320" s="190"/>
      <c r="E320" s="190"/>
      <c r="F320" s="211"/>
      <c r="G320" s="189"/>
      <c r="H320" s="189"/>
      <c r="I320" s="189"/>
      <c r="J320" s="189"/>
      <c r="K320" s="189"/>
      <c r="L320" s="189"/>
      <c r="M320" s="189"/>
      <c r="N320" s="189"/>
      <c r="O320" s="189"/>
      <c r="P320" s="189"/>
      <c r="Q320" s="189"/>
      <c r="R320" s="189"/>
      <c r="S320" s="189"/>
      <c r="T320" s="189"/>
      <c r="U320" s="189"/>
      <c r="V320" s="189"/>
      <c r="W320" s="191"/>
      <c r="X320" s="217"/>
    </row>
    <row r="321" spans="2:24">
      <c r="B321" s="303" t="str">
        <f>'Price Sheet'!C413</f>
        <v>Home Wall Pack</v>
      </c>
      <c r="C321" s="303" t="str">
        <f>'Price Sheet'!F413</f>
        <v>Different Sizes</v>
      </c>
      <c r="D321" s="190" t="str">
        <f>'Price Sheet'!E413</f>
        <v>KC4002, KC11002, KC21004, KC23002, KC25001, KC29002</v>
      </c>
      <c r="E321" s="292">
        <f>SUM('Price Sheet'!I413:Q413)+'Price Sheet'!T413</f>
        <v>0</v>
      </c>
      <c r="F321" s="189">
        <f t="shared" ref="F321:U321" si="45">F136+F41+F63+F238+F98+F163</f>
        <v>10</v>
      </c>
      <c r="G321" s="189">
        <f t="shared" si="45"/>
        <v>14</v>
      </c>
      <c r="H321" s="189">
        <f t="shared" si="45"/>
        <v>7</v>
      </c>
      <c r="I321" s="189">
        <f t="shared" si="45"/>
        <v>4</v>
      </c>
      <c r="J321" s="189">
        <f t="shared" si="45"/>
        <v>0</v>
      </c>
      <c r="K321" s="189">
        <f t="shared" si="45"/>
        <v>0</v>
      </c>
      <c r="L321" s="189">
        <f t="shared" si="45"/>
        <v>0</v>
      </c>
      <c r="M321" s="189">
        <f t="shared" si="45"/>
        <v>0</v>
      </c>
      <c r="N321" s="189">
        <f t="shared" si="45"/>
        <v>0</v>
      </c>
      <c r="O321" s="189">
        <f t="shared" si="45"/>
        <v>0</v>
      </c>
      <c r="P321" s="189">
        <f t="shared" si="45"/>
        <v>0</v>
      </c>
      <c r="Q321" s="189">
        <f t="shared" si="45"/>
        <v>0</v>
      </c>
      <c r="R321" s="189">
        <f t="shared" si="45"/>
        <v>0</v>
      </c>
      <c r="S321" s="189">
        <f t="shared" si="45"/>
        <v>0</v>
      </c>
      <c r="T321" s="189">
        <f t="shared" si="45"/>
        <v>0</v>
      </c>
      <c r="U321" s="189">
        <f t="shared" si="45"/>
        <v>0</v>
      </c>
      <c r="V321" s="189">
        <f>V136+V41+V63+V238+V98+V163</f>
        <v>0</v>
      </c>
      <c r="W321" s="191">
        <f t="shared" si="41"/>
        <v>15.66</v>
      </c>
      <c r="X321" s="217">
        <f t="shared" si="42"/>
        <v>0</v>
      </c>
    </row>
    <row r="322" spans="2:24">
      <c r="B322" s="303" t="str">
        <f>'Price Sheet'!C414</f>
        <v>Foot Pack</v>
      </c>
      <c r="C322" s="303" t="str">
        <f>'Price Sheet'!F414</f>
        <v>Different Sizes</v>
      </c>
      <c r="D322" s="190" t="str">
        <f>'Price Sheet'!E414</f>
        <v>KC1001, KC2001, KC,5001, KC11001, KC 16001, KC8001, KC23001, KC29001</v>
      </c>
      <c r="E322" s="292">
        <f>SUM('Price Sheet'!I414:Q414)+'Price Sheet'!T414</f>
        <v>0</v>
      </c>
      <c r="F322" s="211">
        <f>F215+F225+F271+F40+F148+F207+F237+F162+5</f>
        <v>40</v>
      </c>
      <c r="G322" s="211">
        <f t="shared" ref="G322:U322" si="46">G215+G225+G271+G40+G148+G207+G237+G162</f>
        <v>0</v>
      </c>
      <c r="H322" s="211">
        <f t="shared" si="46"/>
        <v>0</v>
      </c>
      <c r="I322" s="211">
        <f t="shared" si="46"/>
        <v>0</v>
      </c>
      <c r="J322" s="211">
        <f t="shared" si="46"/>
        <v>0</v>
      </c>
      <c r="K322" s="211">
        <f t="shared" si="46"/>
        <v>0</v>
      </c>
      <c r="L322" s="211">
        <f t="shared" si="46"/>
        <v>0</v>
      </c>
      <c r="M322" s="211">
        <f t="shared" si="46"/>
        <v>0</v>
      </c>
      <c r="N322" s="211">
        <f t="shared" si="46"/>
        <v>0</v>
      </c>
      <c r="O322" s="211">
        <f t="shared" si="46"/>
        <v>0</v>
      </c>
      <c r="P322" s="211">
        <f t="shared" si="46"/>
        <v>0</v>
      </c>
      <c r="Q322" s="211">
        <f t="shared" si="46"/>
        <v>0</v>
      </c>
      <c r="R322" s="211">
        <f t="shared" si="46"/>
        <v>0</v>
      </c>
      <c r="S322" s="211">
        <f t="shared" si="46"/>
        <v>0</v>
      </c>
      <c r="T322" s="211">
        <f t="shared" si="46"/>
        <v>40</v>
      </c>
      <c r="U322" s="211">
        <f t="shared" si="46"/>
        <v>0</v>
      </c>
      <c r="V322" s="211">
        <f>V215+V225+V271+V40+V148+V207+V237+V162</f>
        <v>0</v>
      </c>
      <c r="W322" s="191">
        <f t="shared" si="41"/>
        <v>35.200000000000003</v>
      </c>
      <c r="X322" s="217">
        <f t="shared" si="42"/>
        <v>0</v>
      </c>
    </row>
    <row r="323" spans="2:24">
      <c r="B323" s="303" t="str">
        <f>'Price Sheet'!C415</f>
        <v>Gym Pack</v>
      </c>
      <c r="C323" s="303" t="str">
        <f>'Price Sheet'!F415</f>
        <v>Different Sizes</v>
      </c>
      <c r="D323" s="190" t="str">
        <f>'Price Sheet'!E415</f>
        <v>KC1001, KC3001, KC4002, KC6001, KC11002, KC12001, KC16002, KC17001, KC21001, KC21004, KC23002, KC25001</v>
      </c>
      <c r="E323" s="292">
        <f>SUM('Price Sheet'!I415:Q415)+'Price Sheet'!T415</f>
        <v>0</v>
      </c>
      <c r="F323" s="211">
        <f>F215+F24+F136+F35+F41+F149+F60+F63+F238+F98+5</f>
        <v>25</v>
      </c>
      <c r="G323" s="211">
        <f>G215+G24+G136+G35+G41+G149+G181+G60+G63+G238+G98</f>
        <v>19</v>
      </c>
      <c r="H323" s="211">
        <f t="shared" ref="H323:V323" si="47">H215+H24+H136+H35+H41+H149+H181+H60+H63+H238+H98</f>
        <v>7</v>
      </c>
      <c r="I323" s="211">
        <f t="shared" si="47"/>
        <v>5</v>
      </c>
      <c r="J323" s="211">
        <f t="shared" si="47"/>
        <v>4</v>
      </c>
      <c r="K323" s="211">
        <f t="shared" si="47"/>
        <v>0</v>
      </c>
      <c r="L323" s="211">
        <f t="shared" si="47"/>
        <v>0</v>
      </c>
      <c r="M323" s="211">
        <f t="shared" si="47"/>
        <v>0</v>
      </c>
      <c r="N323" s="211">
        <f t="shared" si="47"/>
        <v>0</v>
      </c>
      <c r="O323" s="211">
        <f t="shared" si="47"/>
        <v>0</v>
      </c>
      <c r="P323" s="211">
        <f t="shared" si="47"/>
        <v>0</v>
      </c>
      <c r="Q323" s="211">
        <f t="shared" si="47"/>
        <v>0</v>
      </c>
      <c r="R323" s="211">
        <f t="shared" si="47"/>
        <v>0</v>
      </c>
      <c r="S323" s="211">
        <f t="shared" si="47"/>
        <v>10</v>
      </c>
      <c r="T323" s="211">
        <f>T215+T24+T136+T35+T41+T149+T181+T60+T63+T238+T98</f>
        <v>10</v>
      </c>
      <c r="U323" s="211">
        <f t="shared" si="47"/>
        <v>0</v>
      </c>
      <c r="V323" s="211">
        <f t="shared" si="47"/>
        <v>0</v>
      </c>
      <c r="W323" s="191">
        <f t="shared" si="41"/>
        <v>37.369999999999997</v>
      </c>
      <c r="X323" s="217">
        <f t="shared" si="42"/>
        <v>0</v>
      </c>
    </row>
    <row r="324" spans="2:24">
      <c r="B324" s="303" t="str">
        <f>'Price Sheet'!C416</f>
        <v>Jug Pack</v>
      </c>
      <c r="C324" s="303" t="str">
        <f>'Price Sheet'!F416</f>
        <v>Different Sizes</v>
      </c>
      <c r="D324" s="190" t="str">
        <f>'Price Sheet'!E416</f>
        <v>KC3001, KC3002, KC6001, KC11003, KC11004, KC19002, KC21004, KC21005</v>
      </c>
      <c r="E324" s="292">
        <f>SUM('Price Sheet'!I416:Q416)+'Price Sheet'!T416</f>
        <v>0</v>
      </c>
      <c r="F324" s="211">
        <f t="shared" ref="F324:U324" si="48">F24+F25+F35+F42+F43+F51+F63+F64</f>
        <v>8</v>
      </c>
      <c r="G324" s="211">
        <f t="shared" si="48"/>
        <v>20</v>
      </c>
      <c r="H324" s="211">
        <f t="shared" si="48"/>
        <v>7</v>
      </c>
      <c r="I324" s="211">
        <f t="shared" si="48"/>
        <v>5</v>
      </c>
      <c r="J324" s="211">
        <f t="shared" si="48"/>
        <v>8</v>
      </c>
      <c r="K324" s="211">
        <f t="shared" si="48"/>
        <v>1</v>
      </c>
      <c r="L324" s="211">
        <f t="shared" si="48"/>
        <v>0</v>
      </c>
      <c r="M324" s="211">
        <f t="shared" si="48"/>
        <v>1</v>
      </c>
      <c r="N324" s="211">
        <f t="shared" si="48"/>
        <v>0</v>
      </c>
      <c r="O324" s="211">
        <f t="shared" si="48"/>
        <v>0</v>
      </c>
      <c r="P324" s="211">
        <f t="shared" si="48"/>
        <v>0</v>
      </c>
      <c r="Q324" s="211">
        <f t="shared" si="48"/>
        <v>0</v>
      </c>
      <c r="R324" s="211">
        <f t="shared" si="48"/>
        <v>0</v>
      </c>
      <c r="S324" s="211">
        <f t="shared" si="48"/>
        <v>0</v>
      </c>
      <c r="T324" s="211">
        <f t="shared" si="48"/>
        <v>0</v>
      </c>
      <c r="U324" s="211">
        <f t="shared" si="48"/>
        <v>0</v>
      </c>
      <c r="V324" s="211">
        <f>V24+V25+V35+V42+V43+V51+V63+V64</f>
        <v>0</v>
      </c>
      <c r="W324" s="191">
        <f t="shared" si="41"/>
        <v>25.91</v>
      </c>
      <c r="X324" s="217">
        <f t="shared" si="42"/>
        <v>0</v>
      </c>
    </row>
    <row r="325" spans="2:24" s="144" customFormat="1">
      <c r="B325" s="302"/>
      <c r="C325" s="302"/>
      <c r="D325" s="190"/>
      <c r="E325" s="190"/>
      <c r="F325" s="189"/>
      <c r="G325" s="189"/>
      <c r="H325" s="189"/>
      <c r="I325" s="189"/>
      <c r="J325" s="189"/>
      <c r="K325" s="189"/>
      <c r="L325" s="189"/>
      <c r="M325" s="189"/>
      <c r="N325" s="189"/>
      <c r="O325" s="189"/>
      <c r="P325" s="189"/>
      <c r="Q325" s="189"/>
      <c r="R325" s="189"/>
      <c r="S325" s="189"/>
      <c r="T325" s="189"/>
      <c r="U325" s="189"/>
      <c r="V325" s="189"/>
      <c r="W325" s="120"/>
      <c r="X325" s="120"/>
    </row>
    <row r="326" spans="2:24" s="144" customFormat="1">
      <c r="B326" s="302"/>
      <c r="C326" s="302"/>
      <c r="D326" s="190"/>
      <c r="E326" s="190"/>
      <c r="F326" s="189"/>
      <c r="G326" s="189"/>
      <c r="H326" s="189"/>
      <c r="I326" s="189"/>
      <c r="J326" s="189"/>
      <c r="K326" s="189"/>
      <c r="L326" s="189"/>
      <c r="M326" s="189"/>
      <c r="N326" s="189"/>
      <c r="O326" s="189"/>
      <c r="P326" s="189"/>
      <c r="Q326" s="189"/>
      <c r="R326" s="189"/>
      <c r="S326" s="189"/>
      <c r="T326" s="189"/>
      <c r="U326" s="189"/>
      <c r="V326" s="189"/>
      <c r="W326" s="120"/>
    </row>
    <row r="327" spans="2:24" s="144" customFormat="1">
      <c r="B327" s="302"/>
      <c r="C327" s="302"/>
      <c r="D327" s="190"/>
      <c r="E327" s="299"/>
      <c r="F327" s="120"/>
      <c r="G327" s="189"/>
      <c r="H327" s="189"/>
      <c r="I327" s="189"/>
      <c r="J327" s="189"/>
      <c r="K327" s="189"/>
      <c r="L327" s="189"/>
      <c r="M327" s="189"/>
      <c r="N327" s="189"/>
      <c r="O327" s="189"/>
      <c r="P327" s="189"/>
      <c r="Q327" s="189"/>
      <c r="R327" s="189"/>
      <c r="S327" s="189"/>
      <c r="T327" s="189"/>
      <c r="U327" s="189"/>
      <c r="V327" s="189"/>
      <c r="W327" s="120"/>
      <c r="X327" s="120"/>
    </row>
    <row r="328" spans="2:24" s="144" customFormat="1">
      <c r="B328" s="302"/>
      <c r="C328" s="302"/>
      <c r="D328" s="190"/>
      <c r="E328" s="299"/>
      <c r="F328" s="120"/>
      <c r="G328" s="189"/>
      <c r="H328" s="189"/>
      <c r="I328" s="189"/>
      <c r="J328" s="189"/>
      <c r="K328" s="189"/>
      <c r="L328" s="189"/>
      <c r="M328" s="189"/>
      <c r="N328" s="189"/>
      <c r="O328" s="189"/>
      <c r="P328" s="189"/>
      <c r="Q328" s="189"/>
      <c r="R328" s="189"/>
      <c r="S328" s="189"/>
      <c r="T328" s="189"/>
      <c r="U328" s="189"/>
      <c r="V328" s="189"/>
      <c r="W328" s="120"/>
      <c r="X328" s="120"/>
    </row>
    <row r="329" spans="2:24">
      <c r="B329" s="303"/>
      <c r="C329" s="303"/>
      <c r="D329" s="190"/>
      <c r="F329" s="211" t="s">
        <v>449</v>
      </c>
      <c r="G329" s="189" t="s">
        <v>450</v>
      </c>
      <c r="H329" s="189" t="s">
        <v>451</v>
      </c>
      <c r="I329" s="189" t="s">
        <v>452</v>
      </c>
      <c r="J329" s="189" t="s">
        <v>453</v>
      </c>
      <c r="K329" s="189" t="s">
        <v>454</v>
      </c>
      <c r="L329" s="189" t="s">
        <v>455</v>
      </c>
      <c r="M329" s="189" t="s">
        <v>456</v>
      </c>
      <c r="N329" s="189" t="s">
        <v>457</v>
      </c>
      <c r="O329" s="189" t="s">
        <v>458</v>
      </c>
      <c r="P329" s="189" t="s">
        <v>459</v>
      </c>
      <c r="Q329" s="189" t="s">
        <v>460</v>
      </c>
      <c r="R329" s="189" t="s">
        <v>461</v>
      </c>
      <c r="S329" s="189" t="s">
        <v>462</v>
      </c>
      <c r="T329" s="189" t="s">
        <v>463</v>
      </c>
      <c r="U329" s="189"/>
      <c r="V329" s="189" t="s">
        <v>464</v>
      </c>
      <c r="X329" s="195"/>
    </row>
    <row r="330" spans="2:24">
      <c r="B330" s="303"/>
      <c r="C330" s="303"/>
      <c r="D330" s="190"/>
      <c r="F330" s="211"/>
      <c r="G330" s="189"/>
      <c r="H330" s="189"/>
      <c r="I330" s="189"/>
      <c r="J330" s="189"/>
      <c r="K330" s="189"/>
      <c r="L330" s="189"/>
      <c r="M330" s="189"/>
      <c r="N330" s="189"/>
      <c r="O330" s="189"/>
      <c r="P330" s="189"/>
      <c r="Q330" s="189"/>
      <c r="R330" s="189"/>
      <c r="S330" s="189"/>
      <c r="T330" s="189"/>
      <c r="U330" s="189"/>
      <c r="V330" s="189"/>
      <c r="X330" s="195"/>
    </row>
    <row r="331" spans="2:24">
      <c r="B331" s="303" t="s">
        <v>11</v>
      </c>
      <c r="C331" s="303" t="s">
        <v>7</v>
      </c>
      <c r="D331" s="190" t="s">
        <v>218</v>
      </c>
      <c r="E331" s="292">
        <f>E24</f>
        <v>0</v>
      </c>
      <c r="F331" s="211">
        <f t="shared" ref="F331:V331" si="49">IF($E$331=0,0,F24*$E$331)</f>
        <v>0</v>
      </c>
      <c r="G331" s="211">
        <f t="shared" si="49"/>
        <v>0</v>
      </c>
      <c r="H331" s="211">
        <f t="shared" si="49"/>
        <v>0</v>
      </c>
      <c r="I331" s="211">
        <f t="shared" si="49"/>
        <v>0</v>
      </c>
      <c r="J331" s="211">
        <f t="shared" si="49"/>
        <v>0</v>
      </c>
      <c r="K331" s="211">
        <f t="shared" si="49"/>
        <v>0</v>
      </c>
      <c r="L331" s="211">
        <f t="shared" si="49"/>
        <v>0</v>
      </c>
      <c r="M331" s="211">
        <f t="shared" si="49"/>
        <v>0</v>
      </c>
      <c r="N331" s="211">
        <f t="shared" si="49"/>
        <v>0</v>
      </c>
      <c r="O331" s="211">
        <f t="shared" si="49"/>
        <v>0</v>
      </c>
      <c r="P331" s="211">
        <f t="shared" si="49"/>
        <v>0</v>
      </c>
      <c r="Q331" s="211">
        <f t="shared" si="49"/>
        <v>0</v>
      </c>
      <c r="R331" s="211">
        <f t="shared" si="49"/>
        <v>0</v>
      </c>
      <c r="S331" s="211">
        <f t="shared" si="49"/>
        <v>0</v>
      </c>
      <c r="T331" s="211">
        <f t="shared" si="49"/>
        <v>0</v>
      </c>
      <c r="U331" s="211">
        <f t="shared" si="49"/>
        <v>0</v>
      </c>
      <c r="V331" s="211">
        <f t="shared" si="49"/>
        <v>0</v>
      </c>
      <c r="X331" s="195"/>
    </row>
    <row r="332" spans="2:24">
      <c r="B332" s="303" t="s">
        <v>11</v>
      </c>
      <c r="C332" s="303" t="s">
        <v>12</v>
      </c>
      <c r="D332" s="190" t="s">
        <v>219</v>
      </c>
      <c r="E332" s="292">
        <f>E25</f>
        <v>0</v>
      </c>
      <c r="F332" s="211">
        <f t="shared" ref="F332:V332" si="50">IF($E$332=0,0,F25*$E$332)</f>
        <v>0</v>
      </c>
      <c r="G332" s="211">
        <f t="shared" si="50"/>
        <v>0</v>
      </c>
      <c r="H332" s="211">
        <f t="shared" si="50"/>
        <v>0</v>
      </c>
      <c r="I332" s="211">
        <f t="shared" si="50"/>
        <v>0</v>
      </c>
      <c r="J332" s="211">
        <f t="shared" si="50"/>
        <v>0</v>
      </c>
      <c r="K332" s="211">
        <f t="shared" si="50"/>
        <v>0</v>
      </c>
      <c r="L332" s="211">
        <f t="shared" si="50"/>
        <v>0</v>
      </c>
      <c r="M332" s="211">
        <f t="shared" si="50"/>
        <v>0</v>
      </c>
      <c r="N332" s="211">
        <f t="shared" si="50"/>
        <v>0</v>
      </c>
      <c r="O332" s="211">
        <f t="shared" si="50"/>
        <v>0</v>
      </c>
      <c r="P332" s="211">
        <f t="shared" si="50"/>
        <v>0</v>
      </c>
      <c r="Q332" s="211">
        <f t="shared" si="50"/>
        <v>0</v>
      </c>
      <c r="R332" s="211">
        <f t="shared" si="50"/>
        <v>0</v>
      </c>
      <c r="S332" s="211">
        <f t="shared" si="50"/>
        <v>0</v>
      </c>
      <c r="T332" s="211">
        <f t="shared" si="50"/>
        <v>0</v>
      </c>
      <c r="U332" s="211">
        <f t="shared" si="50"/>
        <v>0</v>
      </c>
      <c r="V332" s="211">
        <f t="shared" si="50"/>
        <v>0</v>
      </c>
      <c r="X332" s="195"/>
    </row>
    <row r="333" spans="2:24">
      <c r="B333" s="303" t="s">
        <v>11</v>
      </c>
      <c r="C333" s="303" t="s">
        <v>9</v>
      </c>
      <c r="D333" s="190" t="s">
        <v>220</v>
      </c>
      <c r="E333" s="292">
        <f>E26</f>
        <v>0</v>
      </c>
      <c r="F333" s="211">
        <f t="shared" ref="F333:V333" si="51">IF($E$333=0,0,F26*$E$333)</f>
        <v>0</v>
      </c>
      <c r="G333" s="211">
        <f t="shared" si="51"/>
        <v>0</v>
      </c>
      <c r="H333" s="211">
        <f t="shared" si="51"/>
        <v>0</v>
      </c>
      <c r="I333" s="211">
        <f t="shared" si="51"/>
        <v>0</v>
      </c>
      <c r="J333" s="211">
        <f t="shared" si="51"/>
        <v>0</v>
      </c>
      <c r="K333" s="211">
        <f t="shared" si="51"/>
        <v>0</v>
      </c>
      <c r="L333" s="211">
        <f t="shared" si="51"/>
        <v>0</v>
      </c>
      <c r="M333" s="211">
        <f t="shared" si="51"/>
        <v>0</v>
      </c>
      <c r="N333" s="211">
        <f t="shared" si="51"/>
        <v>0</v>
      </c>
      <c r="O333" s="211">
        <f t="shared" si="51"/>
        <v>0</v>
      </c>
      <c r="P333" s="211">
        <f t="shared" si="51"/>
        <v>0</v>
      </c>
      <c r="Q333" s="211">
        <f t="shared" si="51"/>
        <v>0</v>
      </c>
      <c r="R333" s="211">
        <f t="shared" si="51"/>
        <v>0</v>
      </c>
      <c r="S333" s="211">
        <f t="shared" si="51"/>
        <v>0</v>
      </c>
      <c r="T333" s="211">
        <f t="shared" si="51"/>
        <v>0</v>
      </c>
      <c r="U333" s="211">
        <f t="shared" si="51"/>
        <v>0</v>
      </c>
      <c r="V333" s="211">
        <f t="shared" si="51"/>
        <v>0</v>
      </c>
      <c r="X333" s="195"/>
    </row>
    <row r="334" spans="2:24">
      <c r="B334" s="303" t="s">
        <v>11</v>
      </c>
      <c r="C334" s="303" t="s">
        <v>13</v>
      </c>
      <c r="D334" s="190" t="s">
        <v>221</v>
      </c>
      <c r="E334" s="292">
        <f>E27</f>
        <v>0</v>
      </c>
      <c r="F334" s="211">
        <f t="shared" ref="F334:V334" si="52">IF($E$334=0,0,F27*$E$334)</f>
        <v>0</v>
      </c>
      <c r="G334" s="211">
        <f t="shared" si="52"/>
        <v>0</v>
      </c>
      <c r="H334" s="211">
        <f t="shared" si="52"/>
        <v>0</v>
      </c>
      <c r="I334" s="211">
        <f t="shared" si="52"/>
        <v>0</v>
      </c>
      <c r="J334" s="211">
        <f t="shared" si="52"/>
        <v>0</v>
      </c>
      <c r="K334" s="211">
        <f t="shared" si="52"/>
        <v>0</v>
      </c>
      <c r="L334" s="211">
        <f t="shared" si="52"/>
        <v>0</v>
      </c>
      <c r="M334" s="211">
        <f t="shared" si="52"/>
        <v>0</v>
      </c>
      <c r="N334" s="211">
        <f t="shared" si="52"/>
        <v>0</v>
      </c>
      <c r="O334" s="211">
        <f t="shared" si="52"/>
        <v>0</v>
      </c>
      <c r="P334" s="211">
        <f t="shared" si="52"/>
        <v>0</v>
      </c>
      <c r="Q334" s="211">
        <f t="shared" si="52"/>
        <v>0</v>
      </c>
      <c r="R334" s="211">
        <f t="shared" si="52"/>
        <v>0</v>
      </c>
      <c r="S334" s="211">
        <f t="shared" si="52"/>
        <v>0</v>
      </c>
      <c r="T334" s="211">
        <f t="shared" si="52"/>
        <v>0</v>
      </c>
      <c r="U334" s="211">
        <f t="shared" si="52"/>
        <v>0</v>
      </c>
      <c r="V334" s="211">
        <f t="shared" si="52"/>
        <v>0</v>
      </c>
      <c r="X334" s="195"/>
    </row>
    <row r="335" spans="2:24">
      <c r="B335" s="303" t="s">
        <v>326</v>
      </c>
      <c r="C335" s="303" t="s">
        <v>398</v>
      </c>
      <c r="D335" s="190" t="s">
        <v>397</v>
      </c>
      <c r="E335" s="292">
        <f>E28</f>
        <v>0</v>
      </c>
      <c r="F335" s="211">
        <f t="shared" ref="F335:V335" si="53">IF($E$335=0,0,F28*$E$335)</f>
        <v>0</v>
      </c>
      <c r="G335" s="211">
        <f t="shared" si="53"/>
        <v>0</v>
      </c>
      <c r="H335" s="211">
        <f t="shared" si="53"/>
        <v>0</v>
      </c>
      <c r="I335" s="211">
        <f t="shared" si="53"/>
        <v>0</v>
      </c>
      <c r="J335" s="211">
        <f t="shared" si="53"/>
        <v>0</v>
      </c>
      <c r="K335" s="211">
        <f t="shared" si="53"/>
        <v>0</v>
      </c>
      <c r="L335" s="211">
        <f t="shared" si="53"/>
        <v>0</v>
      </c>
      <c r="M335" s="211">
        <f t="shared" si="53"/>
        <v>0</v>
      </c>
      <c r="N335" s="211">
        <f t="shared" si="53"/>
        <v>0</v>
      </c>
      <c r="O335" s="211">
        <f t="shared" si="53"/>
        <v>0</v>
      </c>
      <c r="P335" s="211">
        <f t="shared" si="53"/>
        <v>0</v>
      </c>
      <c r="Q335" s="211">
        <f t="shared" si="53"/>
        <v>0</v>
      </c>
      <c r="R335" s="211">
        <f t="shared" si="53"/>
        <v>0</v>
      </c>
      <c r="S335" s="211">
        <f t="shared" si="53"/>
        <v>0</v>
      </c>
      <c r="T335" s="211">
        <f t="shared" si="53"/>
        <v>0</v>
      </c>
      <c r="U335" s="211">
        <f t="shared" si="53"/>
        <v>0</v>
      </c>
      <c r="V335" s="211">
        <f t="shared" si="53"/>
        <v>0</v>
      </c>
      <c r="X335" s="195"/>
    </row>
    <row r="336" spans="2:24">
      <c r="B336" s="303"/>
      <c r="C336" s="303"/>
      <c r="D336" s="190"/>
      <c r="F336" s="211"/>
      <c r="G336" s="211"/>
      <c r="H336" s="211"/>
      <c r="I336" s="211"/>
      <c r="J336" s="211"/>
      <c r="K336" s="211"/>
      <c r="L336" s="211"/>
      <c r="M336" s="211"/>
      <c r="N336" s="211"/>
      <c r="O336" s="211"/>
      <c r="P336" s="211"/>
      <c r="Q336" s="211"/>
      <c r="R336" s="211"/>
      <c r="S336" s="211"/>
      <c r="T336" s="211"/>
      <c r="U336" s="211"/>
      <c r="V336" s="211"/>
      <c r="X336" s="195"/>
    </row>
    <row r="337" spans="2:24">
      <c r="B337" s="303" t="s">
        <v>14</v>
      </c>
      <c r="C337" s="303" t="s">
        <v>7</v>
      </c>
      <c r="D337" s="190" t="s">
        <v>222</v>
      </c>
      <c r="E337" s="292">
        <f>E30</f>
        <v>0</v>
      </c>
      <c r="F337" s="211">
        <f t="shared" ref="F337:V337" si="54">IF($E$337=0,0,F30*$E$337)</f>
        <v>0</v>
      </c>
      <c r="G337" s="211">
        <f t="shared" si="54"/>
        <v>0</v>
      </c>
      <c r="H337" s="211">
        <f t="shared" si="54"/>
        <v>0</v>
      </c>
      <c r="I337" s="211">
        <f t="shared" si="54"/>
        <v>0</v>
      </c>
      <c r="J337" s="211">
        <f t="shared" si="54"/>
        <v>0</v>
      </c>
      <c r="K337" s="211">
        <f t="shared" si="54"/>
        <v>0</v>
      </c>
      <c r="L337" s="211">
        <f t="shared" si="54"/>
        <v>0</v>
      </c>
      <c r="M337" s="211">
        <f t="shared" si="54"/>
        <v>0</v>
      </c>
      <c r="N337" s="211">
        <f t="shared" si="54"/>
        <v>0</v>
      </c>
      <c r="O337" s="211">
        <f t="shared" si="54"/>
        <v>0</v>
      </c>
      <c r="P337" s="211">
        <f t="shared" si="54"/>
        <v>0</v>
      </c>
      <c r="Q337" s="211">
        <f t="shared" si="54"/>
        <v>0</v>
      </c>
      <c r="R337" s="211">
        <f t="shared" si="54"/>
        <v>0</v>
      </c>
      <c r="S337" s="211">
        <f t="shared" si="54"/>
        <v>0</v>
      </c>
      <c r="T337" s="211">
        <f t="shared" si="54"/>
        <v>0</v>
      </c>
      <c r="U337" s="211">
        <f t="shared" si="54"/>
        <v>0</v>
      </c>
      <c r="V337" s="211">
        <f t="shared" si="54"/>
        <v>0</v>
      </c>
      <c r="X337" s="195"/>
    </row>
    <row r="338" spans="2:24">
      <c r="B338" s="303" t="s">
        <v>14</v>
      </c>
      <c r="C338" s="303" t="s">
        <v>12</v>
      </c>
      <c r="D338" s="190" t="s">
        <v>223</v>
      </c>
      <c r="E338" s="292">
        <f>E31</f>
        <v>0</v>
      </c>
      <c r="F338" s="211">
        <f t="shared" ref="F338:V338" si="55">IF($E$338=0,0,F31*$E$338)</f>
        <v>0</v>
      </c>
      <c r="G338" s="211">
        <f t="shared" si="55"/>
        <v>0</v>
      </c>
      <c r="H338" s="211">
        <f t="shared" si="55"/>
        <v>0</v>
      </c>
      <c r="I338" s="211">
        <f t="shared" si="55"/>
        <v>0</v>
      </c>
      <c r="J338" s="211">
        <f t="shared" si="55"/>
        <v>0</v>
      </c>
      <c r="K338" s="211">
        <f t="shared" si="55"/>
        <v>0</v>
      </c>
      <c r="L338" s="211">
        <f t="shared" si="55"/>
        <v>0</v>
      </c>
      <c r="M338" s="211">
        <f t="shared" si="55"/>
        <v>0</v>
      </c>
      <c r="N338" s="211">
        <f t="shared" si="55"/>
        <v>0</v>
      </c>
      <c r="O338" s="211">
        <f t="shared" si="55"/>
        <v>0</v>
      </c>
      <c r="P338" s="211">
        <f t="shared" si="55"/>
        <v>0</v>
      </c>
      <c r="Q338" s="211">
        <f t="shared" si="55"/>
        <v>0</v>
      </c>
      <c r="R338" s="211">
        <f t="shared" si="55"/>
        <v>0</v>
      </c>
      <c r="S338" s="211">
        <f t="shared" si="55"/>
        <v>0</v>
      </c>
      <c r="T338" s="211">
        <f t="shared" si="55"/>
        <v>0</v>
      </c>
      <c r="U338" s="211">
        <f t="shared" si="55"/>
        <v>0</v>
      </c>
      <c r="V338" s="211">
        <f t="shared" si="55"/>
        <v>0</v>
      </c>
      <c r="X338" s="195"/>
    </row>
    <row r="339" spans="2:24">
      <c r="B339" s="303" t="s">
        <v>14</v>
      </c>
      <c r="C339" s="303" t="s">
        <v>9</v>
      </c>
      <c r="D339" s="190" t="s">
        <v>224</v>
      </c>
      <c r="E339" s="292">
        <f>E32</f>
        <v>0</v>
      </c>
      <c r="F339" s="211">
        <f t="shared" ref="F339:V339" si="56">IF($E$339=0,0,F32*$E$339)</f>
        <v>0</v>
      </c>
      <c r="G339" s="211">
        <f t="shared" si="56"/>
        <v>0</v>
      </c>
      <c r="H339" s="211">
        <f t="shared" si="56"/>
        <v>0</v>
      </c>
      <c r="I339" s="211">
        <f t="shared" si="56"/>
        <v>0</v>
      </c>
      <c r="J339" s="211">
        <f t="shared" si="56"/>
        <v>0</v>
      </c>
      <c r="K339" s="211">
        <f t="shared" si="56"/>
        <v>0</v>
      </c>
      <c r="L339" s="211">
        <f t="shared" si="56"/>
        <v>0</v>
      </c>
      <c r="M339" s="211">
        <f t="shared" si="56"/>
        <v>0</v>
      </c>
      <c r="N339" s="211">
        <f t="shared" si="56"/>
        <v>0</v>
      </c>
      <c r="O339" s="211">
        <f t="shared" si="56"/>
        <v>0</v>
      </c>
      <c r="P339" s="211">
        <f t="shared" si="56"/>
        <v>0</v>
      </c>
      <c r="Q339" s="211">
        <f t="shared" si="56"/>
        <v>0</v>
      </c>
      <c r="R339" s="211">
        <f t="shared" si="56"/>
        <v>0</v>
      </c>
      <c r="S339" s="211">
        <f t="shared" si="56"/>
        <v>0</v>
      </c>
      <c r="T339" s="211">
        <f t="shared" si="56"/>
        <v>0</v>
      </c>
      <c r="U339" s="211">
        <f t="shared" si="56"/>
        <v>0</v>
      </c>
      <c r="V339" s="211">
        <f t="shared" si="56"/>
        <v>0</v>
      </c>
      <c r="X339" s="195"/>
    </row>
    <row r="340" spans="2:24">
      <c r="B340" s="303" t="s">
        <v>327</v>
      </c>
      <c r="C340" s="303" t="s">
        <v>398</v>
      </c>
      <c r="D340" s="190" t="s">
        <v>399</v>
      </c>
      <c r="E340" s="292">
        <f>E33</f>
        <v>0</v>
      </c>
      <c r="F340" s="211">
        <f t="shared" ref="F340:V340" si="57">IF($E$340=0,0,F33*$E$340)</f>
        <v>0</v>
      </c>
      <c r="G340" s="211">
        <f t="shared" si="57"/>
        <v>0</v>
      </c>
      <c r="H340" s="211">
        <f t="shared" si="57"/>
        <v>0</v>
      </c>
      <c r="I340" s="211">
        <f t="shared" si="57"/>
        <v>0</v>
      </c>
      <c r="J340" s="211">
        <f t="shared" si="57"/>
        <v>0</v>
      </c>
      <c r="K340" s="211">
        <f t="shared" si="57"/>
        <v>0</v>
      </c>
      <c r="L340" s="211">
        <f t="shared" si="57"/>
        <v>0</v>
      </c>
      <c r="M340" s="211">
        <f t="shared" si="57"/>
        <v>0</v>
      </c>
      <c r="N340" s="211">
        <f t="shared" si="57"/>
        <v>0</v>
      </c>
      <c r="O340" s="211">
        <f t="shared" si="57"/>
        <v>0</v>
      </c>
      <c r="P340" s="211">
        <f t="shared" si="57"/>
        <v>0</v>
      </c>
      <c r="Q340" s="211">
        <f t="shared" si="57"/>
        <v>0</v>
      </c>
      <c r="R340" s="211">
        <f t="shared" si="57"/>
        <v>0</v>
      </c>
      <c r="S340" s="211">
        <f t="shared" si="57"/>
        <v>0</v>
      </c>
      <c r="T340" s="211">
        <f t="shared" si="57"/>
        <v>0</v>
      </c>
      <c r="U340" s="211">
        <f t="shared" si="57"/>
        <v>0</v>
      </c>
      <c r="V340" s="211">
        <f t="shared" si="57"/>
        <v>0</v>
      </c>
      <c r="X340" s="195"/>
    </row>
    <row r="341" spans="2:24">
      <c r="B341" s="303"/>
      <c r="C341" s="303"/>
      <c r="D341" s="190"/>
      <c r="F341" s="211"/>
      <c r="G341" s="211"/>
      <c r="H341" s="211"/>
      <c r="I341" s="211"/>
      <c r="J341" s="211"/>
      <c r="K341" s="211"/>
      <c r="L341" s="211"/>
      <c r="M341" s="211"/>
      <c r="N341" s="211"/>
      <c r="O341" s="211"/>
      <c r="P341" s="211"/>
      <c r="Q341" s="211"/>
      <c r="R341" s="211"/>
      <c r="S341" s="211"/>
      <c r="T341" s="211"/>
      <c r="U341" s="211"/>
      <c r="V341" s="211"/>
      <c r="X341" s="195"/>
    </row>
    <row r="342" spans="2:24">
      <c r="B342" s="303" t="s">
        <v>15</v>
      </c>
      <c r="C342" s="303" t="s">
        <v>12</v>
      </c>
      <c r="D342" s="190" t="s">
        <v>225</v>
      </c>
      <c r="E342" s="292">
        <f>E35</f>
        <v>0</v>
      </c>
      <c r="F342" s="211">
        <f t="shared" ref="F342:V342" si="58">IF($E$342=0,0,F35*$E$342)</f>
        <v>0</v>
      </c>
      <c r="G342" s="211">
        <f t="shared" si="58"/>
        <v>0</v>
      </c>
      <c r="H342" s="211">
        <f t="shared" si="58"/>
        <v>0</v>
      </c>
      <c r="I342" s="211">
        <f t="shared" si="58"/>
        <v>0</v>
      </c>
      <c r="J342" s="211">
        <f t="shared" si="58"/>
        <v>0</v>
      </c>
      <c r="K342" s="211">
        <f t="shared" si="58"/>
        <v>0</v>
      </c>
      <c r="L342" s="211">
        <f t="shared" si="58"/>
        <v>0</v>
      </c>
      <c r="M342" s="211">
        <f t="shared" si="58"/>
        <v>0</v>
      </c>
      <c r="N342" s="211">
        <f t="shared" si="58"/>
        <v>0</v>
      </c>
      <c r="O342" s="211">
        <f t="shared" si="58"/>
        <v>0</v>
      </c>
      <c r="P342" s="211">
        <f t="shared" si="58"/>
        <v>0</v>
      </c>
      <c r="Q342" s="211">
        <f t="shared" si="58"/>
        <v>0</v>
      </c>
      <c r="R342" s="211">
        <f t="shared" si="58"/>
        <v>0</v>
      </c>
      <c r="S342" s="211">
        <f t="shared" si="58"/>
        <v>0</v>
      </c>
      <c r="T342" s="211">
        <f t="shared" si="58"/>
        <v>0</v>
      </c>
      <c r="U342" s="211">
        <f t="shared" si="58"/>
        <v>0</v>
      </c>
      <c r="V342" s="211">
        <f t="shared" si="58"/>
        <v>0</v>
      </c>
      <c r="X342" s="195"/>
    </row>
    <row r="343" spans="2:24">
      <c r="B343" s="303" t="s">
        <v>15</v>
      </c>
      <c r="C343" s="303" t="s">
        <v>9</v>
      </c>
      <c r="D343" s="190" t="s">
        <v>226</v>
      </c>
      <c r="E343" s="292">
        <f>E36</f>
        <v>0</v>
      </c>
      <c r="F343" s="211">
        <f t="shared" ref="F343:V343" si="59">IF($E$343=0,0,F36*$E$343)</f>
        <v>0</v>
      </c>
      <c r="G343" s="211">
        <f t="shared" si="59"/>
        <v>0</v>
      </c>
      <c r="H343" s="211">
        <f t="shared" si="59"/>
        <v>0</v>
      </c>
      <c r="I343" s="211">
        <f t="shared" si="59"/>
        <v>0</v>
      </c>
      <c r="J343" s="211">
        <f t="shared" si="59"/>
        <v>0</v>
      </c>
      <c r="K343" s="211">
        <f t="shared" si="59"/>
        <v>0</v>
      </c>
      <c r="L343" s="211">
        <f t="shared" si="59"/>
        <v>0</v>
      </c>
      <c r="M343" s="211">
        <f t="shared" si="59"/>
        <v>0</v>
      </c>
      <c r="N343" s="211">
        <f t="shared" si="59"/>
        <v>0</v>
      </c>
      <c r="O343" s="211">
        <f t="shared" si="59"/>
        <v>0</v>
      </c>
      <c r="P343" s="211">
        <f t="shared" si="59"/>
        <v>0</v>
      </c>
      <c r="Q343" s="211">
        <f t="shared" si="59"/>
        <v>0</v>
      </c>
      <c r="R343" s="211">
        <f t="shared" si="59"/>
        <v>0</v>
      </c>
      <c r="S343" s="211">
        <f t="shared" si="59"/>
        <v>0</v>
      </c>
      <c r="T343" s="211">
        <f t="shared" si="59"/>
        <v>0</v>
      </c>
      <c r="U343" s="211">
        <f t="shared" si="59"/>
        <v>0</v>
      </c>
      <c r="V343" s="211">
        <f t="shared" si="59"/>
        <v>0</v>
      </c>
      <c r="X343" s="195"/>
    </row>
    <row r="344" spans="2:24">
      <c r="B344" s="303" t="s">
        <v>15</v>
      </c>
      <c r="C344" s="303" t="s">
        <v>16</v>
      </c>
      <c r="D344" s="190" t="s">
        <v>227</v>
      </c>
      <c r="E344" s="292">
        <f>E37</f>
        <v>0</v>
      </c>
      <c r="F344" s="211">
        <f t="shared" ref="F344:V344" si="60">IF($E$344=0,0,F37*$E$344)</f>
        <v>0</v>
      </c>
      <c r="G344" s="211">
        <f t="shared" si="60"/>
        <v>0</v>
      </c>
      <c r="H344" s="211">
        <f t="shared" si="60"/>
        <v>0</v>
      </c>
      <c r="I344" s="211">
        <f t="shared" si="60"/>
        <v>0</v>
      </c>
      <c r="J344" s="211">
        <f t="shared" si="60"/>
        <v>0</v>
      </c>
      <c r="K344" s="211">
        <f t="shared" si="60"/>
        <v>0</v>
      </c>
      <c r="L344" s="211">
        <f t="shared" si="60"/>
        <v>0</v>
      </c>
      <c r="M344" s="211">
        <f t="shared" si="60"/>
        <v>0</v>
      </c>
      <c r="N344" s="211">
        <f t="shared" si="60"/>
        <v>0</v>
      </c>
      <c r="O344" s="211">
        <f t="shared" si="60"/>
        <v>0</v>
      </c>
      <c r="P344" s="211">
        <f t="shared" si="60"/>
        <v>0</v>
      </c>
      <c r="Q344" s="211">
        <f t="shared" si="60"/>
        <v>0</v>
      </c>
      <c r="R344" s="211">
        <f t="shared" si="60"/>
        <v>0</v>
      </c>
      <c r="S344" s="211">
        <f t="shared" si="60"/>
        <v>0</v>
      </c>
      <c r="T344" s="211">
        <f t="shared" si="60"/>
        <v>0</v>
      </c>
      <c r="U344" s="211">
        <f t="shared" si="60"/>
        <v>0</v>
      </c>
      <c r="V344" s="211">
        <f t="shared" si="60"/>
        <v>0</v>
      </c>
      <c r="X344" s="195"/>
    </row>
    <row r="345" spans="2:24">
      <c r="B345" s="303" t="s">
        <v>328</v>
      </c>
      <c r="C345" s="303" t="s">
        <v>398</v>
      </c>
      <c r="D345" s="190" t="s">
        <v>400</v>
      </c>
      <c r="E345" s="292">
        <f>E38</f>
        <v>0</v>
      </c>
      <c r="F345" s="211">
        <f t="shared" ref="F345:V345" si="61">IF($E$345=0,0,F38*$E$345)</f>
        <v>0</v>
      </c>
      <c r="G345" s="211">
        <f t="shared" si="61"/>
        <v>0</v>
      </c>
      <c r="H345" s="211">
        <f t="shared" si="61"/>
        <v>0</v>
      </c>
      <c r="I345" s="211">
        <f t="shared" si="61"/>
        <v>0</v>
      </c>
      <c r="J345" s="211">
        <f t="shared" si="61"/>
        <v>0</v>
      </c>
      <c r="K345" s="211">
        <f t="shared" si="61"/>
        <v>0</v>
      </c>
      <c r="L345" s="211">
        <f t="shared" si="61"/>
        <v>0</v>
      </c>
      <c r="M345" s="211">
        <f t="shared" si="61"/>
        <v>0</v>
      </c>
      <c r="N345" s="211">
        <f t="shared" si="61"/>
        <v>0</v>
      </c>
      <c r="O345" s="211">
        <f t="shared" si="61"/>
        <v>0</v>
      </c>
      <c r="P345" s="211">
        <f t="shared" si="61"/>
        <v>0</v>
      </c>
      <c r="Q345" s="211">
        <f t="shared" si="61"/>
        <v>0</v>
      </c>
      <c r="R345" s="211">
        <f t="shared" si="61"/>
        <v>0</v>
      </c>
      <c r="S345" s="211">
        <f t="shared" si="61"/>
        <v>0</v>
      </c>
      <c r="T345" s="211">
        <f t="shared" si="61"/>
        <v>0</v>
      </c>
      <c r="U345" s="211">
        <f t="shared" si="61"/>
        <v>0</v>
      </c>
      <c r="V345" s="211">
        <f t="shared" si="61"/>
        <v>0</v>
      </c>
      <c r="X345" s="195"/>
    </row>
    <row r="346" spans="2:24">
      <c r="B346" s="303"/>
      <c r="C346" s="303"/>
      <c r="D346" s="190"/>
      <c r="F346" s="211"/>
      <c r="G346" s="211"/>
      <c r="H346" s="211"/>
      <c r="I346" s="211"/>
      <c r="J346" s="211"/>
      <c r="K346" s="211"/>
      <c r="L346" s="211"/>
      <c r="M346" s="211"/>
      <c r="N346" s="211"/>
      <c r="O346" s="211"/>
      <c r="P346" s="211"/>
      <c r="Q346" s="211"/>
      <c r="R346" s="211"/>
      <c r="S346" s="211"/>
      <c r="T346" s="211"/>
      <c r="U346" s="211"/>
      <c r="V346" s="211"/>
      <c r="X346" s="195"/>
    </row>
    <row r="347" spans="2:24">
      <c r="B347" s="303" t="s">
        <v>17</v>
      </c>
      <c r="C347" s="303" t="s">
        <v>19</v>
      </c>
      <c r="D347" s="190" t="s">
        <v>18</v>
      </c>
      <c r="E347" s="292">
        <f t="shared" ref="E347:E355" si="62">E40</f>
        <v>0</v>
      </c>
      <c r="F347" s="211">
        <f t="shared" ref="F347:V347" si="63">IF($E$347=0,0,F40*$E$347)</f>
        <v>0</v>
      </c>
      <c r="G347" s="211">
        <f t="shared" si="63"/>
        <v>0</v>
      </c>
      <c r="H347" s="211">
        <f t="shared" si="63"/>
        <v>0</v>
      </c>
      <c r="I347" s="211">
        <f t="shared" si="63"/>
        <v>0</v>
      </c>
      <c r="J347" s="211">
        <f t="shared" si="63"/>
        <v>0</v>
      </c>
      <c r="K347" s="211">
        <f t="shared" si="63"/>
        <v>0</v>
      </c>
      <c r="L347" s="211">
        <f t="shared" si="63"/>
        <v>0</v>
      </c>
      <c r="M347" s="211">
        <f t="shared" si="63"/>
        <v>0</v>
      </c>
      <c r="N347" s="211">
        <f t="shared" si="63"/>
        <v>0</v>
      </c>
      <c r="O347" s="211">
        <f t="shared" si="63"/>
        <v>0</v>
      </c>
      <c r="P347" s="211">
        <f t="shared" si="63"/>
        <v>0</v>
      </c>
      <c r="Q347" s="211">
        <f t="shared" si="63"/>
        <v>0</v>
      </c>
      <c r="R347" s="211">
        <f t="shared" si="63"/>
        <v>0</v>
      </c>
      <c r="S347" s="211">
        <f t="shared" si="63"/>
        <v>0</v>
      </c>
      <c r="T347" s="211">
        <f t="shared" si="63"/>
        <v>0</v>
      </c>
      <c r="U347" s="211">
        <f t="shared" si="63"/>
        <v>0</v>
      </c>
      <c r="V347" s="211">
        <f t="shared" si="63"/>
        <v>0</v>
      </c>
      <c r="X347" s="195"/>
    </row>
    <row r="348" spans="2:24">
      <c r="B348" s="303" t="s">
        <v>17</v>
      </c>
      <c r="C348" s="303" t="s">
        <v>7</v>
      </c>
      <c r="D348" s="190" t="s">
        <v>20</v>
      </c>
      <c r="E348" s="292">
        <f t="shared" si="62"/>
        <v>0</v>
      </c>
      <c r="F348" s="211">
        <f t="shared" ref="F348:V348" si="64">IF($E$348=0,0,F41*$E$348)</f>
        <v>0</v>
      </c>
      <c r="G348" s="211">
        <f t="shared" si="64"/>
        <v>0</v>
      </c>
      <c r="H348" s="211">
        <f t="shared" si="64"/>
        <v>0</v>
      </c>
      <c r="I348" s="211">
        <f t="shared" si="64"/>
        <v>0</v>
      </c>
      <c r="J348" s="211">
        <f t="shared" si="64"/>
        <v>0</v>
      </c>
      <c r="K348" s="211">
        <f t="shared" si="64"/>
        <v>0</v>
      </c>
      <c r="L348" s="211">
        <f t="shared" si="64"/>
        <v>0</v>
      </c>
      <c r="M348" s="211">
        <f t="shared" si="64"/>
        <v>0</v>
      </c>
      <c r="N348" s="211">
        <f t="shared" si="64"/>
        <v>0</v>
      </c>
      <c r="O348" s="211">
        <f t="shared" si="64"/>
        <v>0</v>
      </c>
      <c r="P348" s="211">
        <f t="shared" si="64"/>
        <v>0</v>
      </c>
      <c r="Q348" s="211">
        <f t="shared" si="64"/>
        <v>0</v>
      </c>
      <c r="R348" s="211">
        <f t="shared" si="64"/>
        <v>0</v>
      </c>
      <c r="S348" s="211">
        <f t="shared" si="64"/>
        <v>0</v>
      </c>
      <c r="T348" s="211">
        <f t="shared" si="64"/>
        <v>0</v>
      </c>
      <c r="U348" s="211">
        <f t="shared" si="64"/>
        <v>0</v>
      </c>
      <c r="V348" s="211">
        <f t="shared" si="64"/>
        <v>0</v>
      </c>
      <c r="X348" s="195"/>
    </row>
    <row r="349" spans="2:24">
      <c r="B349" s="303" t="s">
        <v>17</v>
      </c>
      <c r="C349" s="303" t="s">
        <v>12</v>
      </c>
      <c r="D349" s="190" t="s">
        <v>21</v>
      </c>
      <c r="E349" s="292">
        <f t="shared" si="62"/>
        <v>0</v>
      </c>
      <c r="F349" s="211">
        <f t="shared" ref="F349:V349" si="65">IF($E$349=0,0,F42*$E$349)</f>
        <v>0</v>
      </c>
      <c r="G349" s="211">
        <f t="shared" si="65"/>
        <v>0</v>
      </c>
      <c r="H349" s="211">
        <f t="shared" si="65"/>
        <v>0</v>
      </c>
      <c r="I349" s="211">
        <f t="shared" si="65"/>
        <v>0</v>
      </c>
      <c r="J349" s="211">
        <f t="shared" si="65"/>
        <v>0</v>
      </c>
      <c r="K349" s="211">
        <f t="shared" si="65"/>
        <v>0</v>
      </c>
      <c r="L349" s="211">
        <f t="shared" si="65"/>
        <v>0</v>
      </c>
      <c r="M349" s="211">
        <f t="shared" si="65"/>
        <v>0</v>
      </c>
      <c r="N349" s="211">
        <f t="shared" si="65"/>
        <v>0</v>
      </c>
      <c r="O349" s="211">
        <f t="shared" si="65"/>
        <v>0</v>
      </c>
      <c r="P349" s="211">
        <f t="shared" si="65"/>
        <v>0</v>
      </c>
      <c r="Q349" s="211">
        <f t="shared" si="65"/>
        <v>0</v>
      </c>
      <c r="R349" s="211">
        <f t="shared" si="65"/>
        <v>0</v>
      </c>
      <c r="S349" s="211">
        <f t="shared" si="65"/>
        <v>0</v>
      </c>
      <c r="T349" s="211">
        <f t="shared" si="65"/>
        <v>0</v>
      </c>
      <c r="U349" s="211">
        <f t="shared" si="65"/>
        <v>0</v>
      </c>
      <c r="V349" s="211">
        <f t="shared" si="65"/>
        <v>0</v>
      </c>
      <c r="X349" s="195"/>
    </row>
    <row r="350" spans="2:24">
      <c r="B350" s="303" t="s">
        <v>17</v>
      </c>
      <c r="C350" s="303" t="s">
        <v>9</v>
      </c>
      <c r="D350" s="190" t="s">
        <v>22</v>
      </c>
      <c r="E350" s="292">
        <f t="shared" si="62"/>
        <v>0</v>
      </c>
      <c r="F350" s="211">
        <f t="shared" ref="F350:V350" si="66">IF($E$350=0,0,F43*$E$350)</f>
        <v>0</v>
      </c>
      <c r="G350" s="211">
        <f t="shared" si="66"/>
        <v>0</v>
      </c>
      <c r="H350" s="211">
        <f t="shared" si="66"/>
        <v>0</v>
      </c>
      <c r="I350" s="211">
        <f t="shared" si="66"/>
        <v>0</v>
      </c>
      <c r="J350" s="211">
        <f t="shared" si="66"/>
        <v>0</v>
      </c>
      <c r="K350" s="211">
        <f t="shared" si="66"/>
        <v>0</v>
      </c>
      <c r="L350" s="211">
        <f t="shared" si="66"/>
        <v>0</v>
      </c>
      <c r="M350" s="211">
        <f t="shared" si="66"/>
        <v>0</v>
      </c>
      <c r="N350" s="211">
        <f t="shared" si="66"/>
        <v>0</v>
      </c>
      <c r="O350" s="211">
        <f t="shared" si="66"/>
        <v>0</v>
      </c>
      <c r="P350" s="211">
        <f t="shared" si="66"/>
        <v>0</v>
      </c>
      <c r="Q350" s="211">
        <f t="shared" si="66"/>
        <v>0</v>
      </c>
      <c r="R350" s="211">
        <f t="shared" si="66"/>
        <v>0</v>
      </c>
      <c r="S350" s="211">
        <f t="shared" si="66"/>
        <v>0</v>
      </c>
      <c r="T350" s="211">
        <f t="shared" si="66"/>
        <v>0</v>
      </c>
      <c r="U350" s="211">
        <f t="shared" si="66"/>
        <v>0</v>
      </c>
      <c r="V350" s="211">
        <f t="shared" si="66"/>
        <v>0</v>
      </c>
      <c r="X350" s="195"/>
    </row>
    <row r="351" spans="2:24">
      <c r="B351" s="303" t="s">
        <v>17</v>
      </c>
      <c r="C351" s="303" t="s">
        <v>16</v>
      </c>
      <c r="D351" s="190" t="s">
        <v>23</v>
      </c>
      <c r="E351" s="292">
        <f t="shared" si="62"/>
        <v>0</v>
      </c>
      <c r="F351" s="211">
        <f t="shared" ref="F351:V351" si="67">IF($E$351=0,0,F44*$E$351)</f>
        <v>0</v>
      </c>
      <c r="G351" s="211">
        <f t="shared" si="67"/>
        <v>0</v>
      </c>
      <c r="H351" s="211">
        <f t="shared" si="67"/>
        <v>0</v>
      </c>
      <c r="I351" s="211">
        <f t="shared" si="67"/>
        <v>0</v>
      </c>
      <c r="J351" s="211">
        <f t="shared" si="67"/>
        <v>0</v>
      </c>
      <c r="K351" s="211">
        <f t="shared" si="67"/>
        <v>0</v>
      </c>
      <c r="L351" s="211">
        <f t="shared" si="67"/>
        <v>0</v>
      </c>
      <c r="M351" s="211">
        <f t="shared" si="67"/>
        <v>0</v>
      </c>
      <c r="N351" s="211">
        <f t="shared" si="67"/>
        <v>0</v>
      </c>
      <c r="O351" s="211">
        <f t="shared" si="67"/>
        <v>0</v>
      </c>
      <c r="P351" s="211">
        <f t="shared" si="67"/>
        <v>0</v>
      </c>
      <c r="Q351" s="211">
        <f t="shared" si="67"/>
        <v>0</v>
      </c>
      <c r="R351" s="211">
        <f t="shared" si="67"/>
        <v>0</v>
      </c>
      <c r="S351" s="211">
        <f t="shared" si="67"/>
        <v>0</v>
      </c>
      <c r="T351" s="211">
        <f t="shared" si="67"/>
        <v>0</v>
      </c>
      <c r="U351" s="211">
        <f t="shared" si="67"/>
        <v>0</v>
      </c>
      <c r="V351" s="211">
        <f t="shared" si="67"/>
        <v>0</v>
      </c>
      <c r="X351" s="195"/>
    </row>
    <row r="352" spans="2:24">
      <c r="B352" s="303" t="s">
        <v>17</v>
      </c>
      <c r="C352" s="303" t="s">
        <v>25</v>
      </c>
      <c r="D352" s="190" t="s">
        <v>24</v>
      </c>
      <c r="E352" s="292">
        <f t="shared" si="62"/>
        <v>0</v>
      </c>
      <c r="F352" s="211">
        <f t="shared" ref="F352:V352" si="68">IF($E$352=0,0,F45*$E$352)</f>
        <v>0</v>
      </c>
      <c r="G352" s="211">
        <f t="shared" si="68"/>
        <v>0</v>
      </c>
      <c r="H352" s="211">
        <f t="shared" si="68"/>
        <v>0</v>
      </c>
      <c r="I352" s="211">
        <f t="shared" si="68"/>
        <v>0</v>
      </c>
      <c r="J352" s="211">
        <f t="shared" si="68"/>
        <v>0</v>
      </c>
      <c r="K352" s="211">
        <f t="shared" si="68"/>
        <v>0</v>
      </c>
      <c r="L352" s="211">
        <f t="shared" si="68"/>
        <v>0</v>
      </c>
      <c r="M352" s="211">
        <f t="shared" si="68"/>
        <v>0</v>
      </c>
      <c r="N352" s="211">
        <f t="shared" si="68"/>
        <v>0</v>
      </c>
      <c r="O352" s="211">
        <f t="shared" si="68"/>
        <v>0</v>
      </c>
      <c r="P352" s="211">
        <f t="shared" si="68"/>
        <v>0</v>
      </c>
      <c r="Q352" s="211">
        <f t="shared" si="68"/>
        <v>0</v>
      </c>
      <c r="R352" s="211">
        <f t="shared" si="68"/>
        <v>0</v>
      </c>
      <c r="S352" s="211">
        <f t="shared" si="68"/>
        <v>0</v>
      </c>
      <c r="T352" s="211">
        <f t="shared" si="68"/>
        <v>0</v>
      </c>
      <c r="U352" s="211">
        <f t="shared" si="68"/>
        <v>0</v>
      </c>
      <c r="V352" s="211">
        <f t="shared" si="68"/>
        <v>0</v>
      </c>
      <c r="X352" s="195"/>
    </row>
    <row r="353" spans="2:24">
      <c r="B353" s="303" t="s">
        <v>17</v>
      </c>
      <c r="C353" s="303" t="s">
        <v>27</v>
      </c>
      <c r="D353" s="190" t="s">
        <v>26</v>
      </c>
      <c r="E353" s="292">
        <f t="shared" si="62"/>
        <v>0</v>
      </c>
      <c r="F353" s="211">
        <f t="shared" ref="F353:V353" si="69">IF($E$353=0,0,F46*$E$353)</f>
        <v>0</v>
      </c>
      <c r="G353" s="211">
        <f t="shared" si="69"/>
        <v>0</v>
      </c>
      <c r="H353" s="211">
        <f t="shared" si="69"/>
        <v>0</v>
      </c>
      <c r="I353" s="211">
        <f t="shared" si="69"/>
        <v>0</v>
      </c>
      <c r="J353" s="211">
        <f t="shared" si="69"/>
        <v>0</v>
      </c>
      <c r="K353" s="211">
        <f t="shared" si="69"/>
        <v>0</v>
      </c>
      <c r="L353" s="211">
        <f t="shared" si="69"/>
        <v>0</v>
      </c>
      <c r="M353" s="211">
        <f t="shared" si="69"/>
        <v>0</v>
      </c>
      <c r="N353" s="211">
        <f t="shared" si="69"/>
        <v>0</v>
      </c>
      <c r="O353" s="211">
        <f t="shared" si="69"/>
        <v>0</v>
      </c>
      <c r="P353" s="211">
        <f t="shared" si="69"/>
        <v>0</v>
      </c>
      <c r="Q353" s="211">
        <f t="shared" si="69"/>
        <v>0</v>
      </c>
      <c r="R353" s="211">
        <f t="shared" si="69"/>
        <v>0</v>
      </c>
      <c r="S353" s="211">
        <f t="shared" si="69"/>
        <v>0</v>
      </c>
      <c r="T353" s="211">
        <f t="shared" si="69"/>
        <v>0</v>
      </c>
      <c r="U353" s="211">
        <f t="shared" si="69"/>
        <v>0</v>
      </c>
      <c r="V353" s="211">
        <f t="shared" si="69"/>
        <v>0</v>
      </c>
      <c r="X353" s="195"/>
    </row>
    <row r="354" spans="2:24">
      <c r="B354" s="303" t="s">
        <v>17</v>
      </c>
      <c r="C354" s="303" t="s">
        <v>13</v>
      </c>
      <c r="D354" s="190" t="s">
        <v>28</v>
      </c>
      <c r="E354" s="292">
        <f t="shared" si="62"/>
        <v>0</v>
      </c>
      <c r="F354" s="211">
        <f t="shared" ref="F354:V354" si="70">IF($E$354=0,0,F47*$E$354)</f>
        <v>0</v>
      </c>
      <c r="G354" s="211">
        <f t="shared" si="70"/>
        <v>0</v>
      </c>
      <c r="H354" s="211">
        <f t="shared" si="70"/>
        <v>0</v>
      </c>
      <c r="I354" s="211">
        <f t="shared" si="70"/>
        <v>0</v>
      </c>
      <c r="J354" s="211">
        <f t="shared" si="70"/>
        <v>0</v>
      </c>
      <c r="K354" s="211">
        <f t="shared" si="70"/>
        <v>0</v>
      </c>
      <c r="L354" s="211">
        <f t="shared" si="70"/>
        <v>0</v>
      </c>
      <c r="M354" s="211">
        <f t="shared" si="70"/>
        <v>0</v>
      </c>
      <c r="N354" s="211">
        <f t="shared" si="70"/>
        <v>0</v>
      </c>
      <c r="O354" s="211">
        <f t="shared" si="70"/>
        <v>0</v>
      </c>
      <c r="P354" s="211">
        <f t="shared" si="70"/>
        <v>0</v>
      </c>
      <c r="Q354" s="211">
        <f t="shared" si="70"/>
        <v>0</v>
      </c>
      <c r="R354" s="211">
        <f t="shared" si="70"/>
        <v>0</v>
      </c>
      <c r="S354" s="211">
        <f t="shared" si="70"/>
        <v>0</v>
      </c>
      <c r="T354" s="211">
        <f t="shared" si="70"/>
        <v>0</v>
      </c>
      <c r="U354" s="211">
        <f t="shared" si="70"/>
        <v>0</v>
      </c>
      <c r="V354" s="211">
        <f t="shared" si="70"/>
        <v>0</v>
      </c>
      <c r="X354" s="195"/>
    </row>
    <row r="355" spans="2:24">
      <c r="B355" s="303" t="s">
        <v>329</v>
      </c>
      <c r="C355" s="303" t="s">
        <v>398</v>
      </c>
      <c r="D355" s="190" t="s">
        <v>401</v>
      </c>
      <c r="E355" s="292">
        <f t="shared" si="62"/>
        <v>0</v>
      </c>
      <c r="F355" s="211">
        <f t="shared" ref="F355:V355" si="71">IF($E$355=0,0,F48*$E$355)</f>
        <v>0</v>
      </c>
      <c r="G355" s="211">
        <f t="shared" si="71"/>
        <v>0</v>
      </c>
      <c r="H355" s="211">
        <f t="shared" si="71"/>
        <v>0</v>
      </c>
      <c r="I355" s="211">
        <f t="shared" si="71"/>
        <v>0</v>
      </c>
      <c r="J355" s="211">
        <f t="shared" si="71"/>
        <v>0</v>
      </c>
      <c r="K355" s="211">
        <f t="shared" si="71"/>
        <v>0</v>
      </c>
      <c r="L355" s="211">
        <f t="shared" si="71"/>
        <v>0</v>
      </c>
      <c r="M355" s="211">
        <f t="shared" si="71"/>
        <v>0</v>
      </c>
      <c r="N355" s="211">
        <f t="shared" si="71"/>
        <v>0</v>
      </c>
      <c r="O355" s="211">
        <f t="shared" si="71"/>
        <v>0</v>
      </c>
      <c r="P355" s="211">
        <f t="shared" si="71"/>
        <v>0</v>
      </c>
      <c r="Q355" s="211">
        <f t="shared" si="71"/>
        <v>0</v>
      </c>
      <c r="R355" s="211">
        <f t="shared" si="71"/>
        <v>0</v>
      </c>
      <c r="S355" s="211">
        <f t="shared" si="71"/>
        <v>0</v>
      </c>
      <c r="T355" s="211">
        <f t="shared" si="71"/>
        <v>0</v>
      </c>
      <c r="U355" s="211">
        <f t="shared" si="71"/>
        <v>0</v>
      </c>
      <c r="V355" s="211">
        <f t="shared" si="71"/>
        <v>0</v>
      </c>
      <c r="X355" s="195"/>
    </row>
    <row r="356" spans="2:24">
      <c r="B356" s="303"/>
      <c r="C356" s="303"/>
      <c r="D356" s="190"/>
      <c r="F356" s="211"/>
      <c r="G356" s="211"/>
      <c r="H356" s="211"/>
      <c r="I356" s="211"/>
      <c r="J356" s="211"/>
      <c r="K356" s="211"/>
      <c r="L356" s="211"/>
      <c r="M356" s="211"/>
      <c r="N356" s="211"/>
      <c r="O356" s="211"/>
      <c r="P356" s="211"/>
      <c r="Q356" s="211"/>
      <c r="R356" s="211"/>
      <c r="S356" s="211"/>
      <c r="T356" s="211"/>
      <c r="U356" s="211"/>
      <c r="V356" s="211"/>
      <c r="X356" s="195"/>
    </row>
    <row r="357" spans="2:24">
      <c r="B357" s="303" t="s">
        <v>29</v>
      </c>
      <c r="C357" s="303" t="s">
        <v>7</v>
      </c>
      <c r="D357" s="190" t="s">
        <v>30</v>
      </c>
      <c r="E357" s="292">
        <f t="shared" ref="E357:E365" si="72">E50</f>
        <v>0</v>
      </c>
      <c r="F357" s="211">
        <f t="shared" ref="F357:V357" si="73">IF($E$357=0,0,F50*$E$357)</f>
        <v>0</v>
      </c>
      <c r="G357" s="211">
        <f t="shared" si="73"/>
        <v>0</v>
      </c>
      <c r="H357" s="211">
        <f t="shared" si="73"/>
        <v>0</v>
      </c>
      <c r="I357" s="211">
        <f t="shared" si="73"/>
        <v>0</v>
      </c>
      <c r="J357" s="211">
        <f t="shared" si="73"/>
        <v>0</v>
      </c>
      <c r="K357" s="211">
        <f t="shared" si="73"/>
        <v>0</v>
      </c>
      <c r="L357" s="211">
        <f t="shared" si="73"/>
        <v>0</v>
      </c>
      <c r="M357" s="211">
        <f t="shared" si="73"/>
        <v>0</v>
      </c>
      <c r="N357" s="211">
        <f t="shared" si="73"/>
        <v>0</v>
      </c>
      <c r="O357" s="211">
        <f t="shared" si="73"/>
        <v>0</v>
      </c>
      <c r="P357" s="211">
        <f t="shared" si="73"/>
        <v>0</v>
      </c>
      <c r="Q357" s="211">
        <f t="shared" si="73"/>
        <v>0</v>
      </c>
      <c r="R357" s="211">
        <f t="shared" si="73"/>
        <v>0</v>
      </c>
      <c r="S357" s="211">
        <f t="shared" si="73"/>
        <v>0</v>
      </c>
      <c r="T357" s="211">
        <f t="shared" si="73"/>
        <v>0</v>
      </c>
      <c r="U357" s="211">
        <f t="shared" si="73"/>
        <v>0</v>
      </c>
      <c r="V357" s="211">
        <f t="shared" si="73"/>
        <v>0</v>
      </c>
      <c r="X357" s="195"/>
    </row>
    <row r="358" spans="2:24">
      <c r="B358" s="303" t="s">
        <v>29</v>
      </c>
      <c r="C358" s="303" t="s">
        <v>12</v>
      </c>
      <c r="D358" s="190" t="s">
        <v>31</v>
      </c>
      <c r="E358" s="292">
        <f t="shared" si="72"/>
        <v>0</v>
      </c>
      <c r="F358" s="211">
        <f t="shared" ref="F358:V358" si="74">IF($E$358=0,0,F51*$E$358)</f>
        <v>0</v>
      </c>
      <c r="G358" s="211">
        <f t="shared" si="74"/>
        <v>0</v>
      </c>
      <c r="H358" s="211">
        <f t="shared" si="74"/>
        <v>0</v>
      </c>
      <c r="I358" s="211">
        <f t="shared" si="74"/>
        <v>0</v>
      </c>
      <c r="J358" s="211">
        <f t="shared" si="74"/>
        <v>0</v>
      </c>
      <c r="K358" s="211">
        <f t="shared" si="74"/>
        <v>0</v>
      </c>
      <c r="L358" s="211">
        <f t="shared" si="74"/>
        <v>0</v>
      </c>
      <c r="M358" s="211">
        <f t="shared" si="74"/>
        <v>0</v>
      </c>
      <c r="N358" s="211">
        <f t="shared" si="74"/>
        <v>0</v>
      </c>
      <c r="O358" s="211">
        <f t="shared" si="74"/>
        <v>0</v>
      </c>
      <c r="P358" s="211">
        <f t="shared" si="74"/>
        <v>0</v>
      </c>
      <c r="Q358" s="211">
        <f t="shared" si="74"/>
        <v>0</v>
      </c>
      <c r="R358" s="211">
        <f t="shared" si="74"/>
        <v>0</v>
      </c>
      <c r="S358" s="211">
        <f t="shared" si="74"/>
        <v>0</v>
      </c>
      <c r="T358" s="211">
        <f t="shared" si="74"/>
        <v>0</v>
      </c>
      <c r="U358" s="211">
        <f t="shared" si="74"/>
        <v>0</v>
      </c>
      <c r="V358" s="211">
        <f t="shared" si="74"/>
        <v>0</v>
      </c>
      <c r="X358" s="195"/>
    </row>
    <row r="359" spans="2:24">
      <c r="B359" s="303" t="s">
        <v>29</v>
      </c>
      <c r="C359" s="303" t="s">
        <v>9</v>
      </c>
      <c r="D359" s="190" t="s">
        <v>32</v>
      </c>
      <c r="E359" s="292">
        <f t="shared" si="72"/>
        <v>0</v>
      </c>
      <c r="F359" s="211">
        <f t="shared" ref="F359:V359" si="75">IF($E$359=0,0,F52*$E$359)</f>
        <v>0</v>
      </c>
      <c r="G359" s="211">
        <f t="shared" si="75"/>
        <v>0</v>
      </c>
      <c r="H359" s="211">
        <f t="shared" si="75"/>
        <v>0</v>
      </c>
      <c r="I359" s="211">
        <f t="shared" si="75"/>
        <v>0</v>
      </c>
      <c r="J359" s="211">
        <f t="shared" si="75"/>
        <v>0</v>
      </c>
      <c r="K359" s="211">
        <f t="shared" si="75"/>
        <v>0</v>
      </c>
      <c r="L359" s="211">
        <f t="shared" si="75"/>
        <v>0</v>
      </c>
      <c r="M359" s="211">
        <f t="shared" si="75"/>
        <v>0</v>
      </c>
      <c r="N359" s="211">
        <f t="shared" si="75"/>
        <v>0</v>
      </c>
      <c r="O359" s="211">
        <f t="shared" si="75"/>
        <v>0</v>
      </c>
      <c r="P359" s="211">
        <f t="shared" si="75"/>
        <v>0</v>
      </c>
      <c r="Q359" s="211">
        <f t="shared" si="75"/>
        <v>0</v>
      </c>
      <c r="R359" s="211">
        <f t="shared" si="75"/>
        <v>0</v>
      </c>
      <c r="S359" s="211">
        <f t="shared" si="75"/>
        <v>0</v>
      </c>
      <c r="T359" s="211">
        <f t="shared" si="75"/>
        <v>0</v>
      </c>
      <c r="U359" s="211">
        <f t="shared" si="75"/>
        <v>0</v>
      </c>
      <c r="V359" s="211">
        <f t="shared" si="75"/>
        <v>0</v>
      </c>
      <c r="X359" s="195"/>
    </row>
    <row r="360" spans="2:24">
      <c r="B360" s="303" t="s">
        <v>29</v>
      </c>
      <c r="C360" s="303" t="s">
        <v>16</v>
      </c>
      <c r="D360" s="190" t="s">
        <v>33</v>
      </c>
      <c r="E360" s="292">
        <f t="shared" si="72"/>
        <v>0</v>
      </c>
      <c r="F360" s="211">
        <f t="shared" ref="F360:V360" si="76">IF($E$360=0,0,F53*$E$360)</f>
        <v>0</v>
      </c>
      <c r="G360" s="211">
        <f t="shared" si="76"/>
        <v>0</v>
      </c>
      <c r="H360" s="211">
        <f t="shared" si="76"/>
        <v>0</v>
      </c>
      <c r="I360" s="211">
        <f t="shared" si="76"/>
        <v>0</v>
      </c>
      <c r="J360" s="211">
        <f t="shared" si="76"/>
        <v>0</v>
      </c>
      <c r="K360" s="211">
        <f t="shared" si="76"/>
        <v>0</v>
      </c>
      <c r="L360" s="211">
        <f t="shared" si="76"/>
        <v>0</v>
      </c>
      <c r="M360" s="211">
        <f t="shared" si="76"/>
        <v>0</v>
      </c>
      <c r="N360" s="211">
        <f t="shared" si="76"/>
        <v>0</v>
      </c>
      <c r="O360" s="211">
        <f t="shared" si="76"/>
        <v>0</v>
      </c>
      <c r="P360" s="211">
        <f t="shared" si="76"/>
        <v>0</v>
      </c>
      <c r="Q360" s="211">
        <f t="shared" si="76"/>
        <v>0</v>
      </c>
      <c r="R360" s="211">
        <f t="shared" si="76"/>
        <v>0</v>
      </c>
      <c r="S360" s="211">
        <f t="shared" si="76"/>
        <v>0</v>
      </c>
      <c r="T360" s="211">
        <f t="shared" si="76"/>
        <v>0</v>
      </c>
      <c r="U360" s="211">
        <f t="shared" si="76"/>
        <v>0</v>
      </c>
      <c r="V360" s="211">
        <f t="shared" si="76"/>
        <v>0</v>
      </c>
      <c r="X360" s="195"/>
    </row>
    <row r="361" spans="2:24">
      <c r="B361" s="303" t="s">
        <v>29</v>
      </c>
      <c r="C361" s="303" t="s">
        <v>25</v>
      </c>
      <c r="D361" s="190" t="s">
        <v>34</v>
      </c>
      <c r="E361" s="292">
        <f t="shared" si="72"/>
        <v>0</v>
      </c>
      <c r="F361" s="211">
        <f t="shared" ref="F361:V361" si="77">IF($E$361=0,0,F54*$E$361)</f>
        <v>0</v>
      </c>
      <c r="G361" s="211">
        <f t="shared" si="77"/>
        <v>0</v>
      </c>
      <c r="H361" s="211">
        <f t="shared" si="77"/>
        <v>0</v>
      </c>
      <c r="I361" s="211">
        <f t="shared" si="77"/>
        <v>0</v>
      </c>
      <c r="J361" s="211">
        <f t="shared" si="77"/>
        <v>0</v>
      </c>
      <c r="K361" s="211">
        <f t="shared" si="77"/>
        <v>0</v>
      </c>
      <c r="L361" s="211">
        <f t="shared" si="77"/>
        <v>0</v>
      </c>
      <c r="M361" s="211">
        <f t="shared" si="77"/>
        <v>0</v>
      </c>
      <c r="N361" s="211">
        <f t="shared" si="77"/>
        <v>0</v>
      </c>
      <c r="O361" s="211">
        <f t="shared" si="77"/>
        <v>0</v>
      </c>
      <c r="P361" s="211">
        <f t="shared" si="77"/>
        <v>0</v>
      </c>
      <c r="Q361" s="211">
        <f t="shared" si="77"/>
        <v>0</v>
      </c>
      <c r="R361" s="211">
        <f t="shared" si="77"/>
        <v>0</v>
      </c>
      <c r="S361" s="211">
        <f t="shared" si="77"/>
        <v>0</v>
      </c>
      <c r="T361" s="211">
        <f t="shared" si="77"/>
        <v>0</v>
      </c>
      <c r="U361" s="211">
        <f t="shared" si="77"/>
        <v>0</v>
      </c>
      <c r="V361" s="211">
        <f t="shared" si="77"/>
        <v>0</v>
      </c>
      <c r="X361" s="195"/>
    </row>
    <row r="362" spans="2:24">
      <c r="B362" s="303" t="s">
        <v>29</v>
      </c>
      <c r="C362" s="303" t="s">
        <v>27</v>
      </c>
      <c r="D362" s="190" t="s">
        <v>35</v>
      </c>
      <c r="E362" s="292">
        <f t="shared" si="72"/>
        <v>0</v>
      </c>
      <c r="F362" s="211">
        <f t="shared" ref="F362:V362" si="78">IF($E$362=0,0,F55*$E$362)</f>
        <v>0</v>
      </c>
      <c r="G362" s="211">
        <f t="shared" si="78"/>
        <v>0</v>
      </c>
      <c r="H362" s="211">
        <f t="shared" si="78"/>
        <v>0</v>
      </c>
      <c r="I362" s="211">
        <f t="shared" si="78"/>
        <v>0</v>
      </c>
      <c r="J362" s="211">
        <f t="shared" si="78"/>
        <v>0</v>
      </c>
      <c r="K362" s="211">
        <f t="shared" si="78"/>
        <v>0</v>
      </c>
      <c r="L362" s="211">
        <f t="shared" si="78"/>
        <v>0</v>
      </c>
      <c r="M362" s="211">
        <f t="shared" si="78"/>
        <v>0</v>
      </c>
      <c r="N362" s="211">
        <f t="shared" si="78"/>
        <v>0</v>
      </c>
      <c r="O362" s="211">
        <f t="shared" si="78"/>
        <v>0</v>
      </c>
      <c r="P362" s="211">
        <f t="shared" si="78"/>
        <v>0</v>
      </c>
      <c r="Q362" s="211">
        <f t="shared" si="78"/>
        <v>0</v>
      </c>
      <c r="R362" s="211">
        <f t="shared" si="78"/>
        <v>0</v>
      </c>
      <c r="S362" s="211">
        <f t="shared" si="78"/>
        <v>0</v>
      </c>
      <c r="T362" s="211">
        <f t="shared" si="78"/>
        <v>0</v>
      </c>
      <c r="U362" s="211">
        <f t="shared" si="78"/>
        <v>0</v>
      </c>
      <c r="V362" s="211">
        <f t="shared" si="78"/>
        <v>0</v>
      </c>
      <c r="X362" s="195"/>
    </row>
    <row r="363" spans="2:24">
      <c r="B363" s="303" t="s">
        <v>29</v>
      </c>
      <c r="C363" s="303" t="s">
        <v>37</v>
      </c>
      <c r="D363" s="190" t="s">
        <v>36</v>
      </c>
      <c r="E363" s="292">
        <f t="shared" si="72"/>
        <v>0</v>
      </c>
      <c r="F363" s="211">
        <f t="shared" ref="F363:V363" si="79">IF($E$363=0,0,F56*$E$363)</f>
        <v>0</v>
      </c>
      <c r="G363" s="211">
        <f t="shared" si="79"/>
        <v>0</v>
      </c>
      <c r="H363" s="211">
        <f t="shared" si="79"/>
        <v>0</v>
      </c>
      <c r="I363" s="211">
        <f t="shared" si="79"/>
        <v>0</v>
      </c>
      <c r="J363" s="211">
        <f t="shared" si="79"/>
        <v>0</v>
      </c>
      <c r="K363" s="211">
        <f t="shared" si="79"/>
        <v>0</v>
      </c>
      <c r="L363" s="211">
        <f t="shared" si="79"/>
        <v>0</v>
      </c>
      <c r="M363" s="211">
        <f t="shared" si="79"/>
        <v>0</v>
      </c>
      <c r="N363" s="211">
        <f t="shared" si="79"/>
        <v>0</v>
      </c>
      <c r="O363" s="211">
        <f t="shared" si="79"/>
        <v>0</v>
      </c>
      <c r="P363" s="211">
        <f t="shared" si="79"/>
        <v>0</v>
      </c>
      <c r="Q363" s="211">
        <f t="shared" si="79"/>
        <v>0</v>
      </c>
      <c r="R363" s="211">
        <f t="shared" si="79"/>
        <v>0</v>
      </c>
      <c r="S363" s="211">
        <f t="shared" si="79"/>
        <v>0</v>
      </c>
      <c r="T363" s="211">
        <f t="shared" si="79"/>
        <v>0</v>
      </c>
      <c r="U363" s="211">
        <f t="shared" si="79"/>
        <v>0</v>
      </c>
      <c r="V363" s="211">
        <f t="shared" si="79"/>
        <v>0</v>
      </c>
      <c r="X363" s="195"/>
    </row>
    <row r="364" spans="2:24">
      <c r="B364" s="303" t="s">
        <v>29</v>
      </c>
      <c r="C364" s="303" t="s">
        <v>39</v>
      </c>
      <c r="D364" s="190" t="s">
        <v>38</v>
      </c>
      <c r="E364" s="292">
        <f t="shared" si="72"/>
        <v>0</v>
      </c>
      <c r="F364" s="211">
        <f t="shared" ref="F364:V364" si="80">IF($E$364=0,0,F57*$E$364)</f>
        <v>0</v>
      </c>
      <c r="G364" s="211">
        <f t="shared" si="80"/>
        <v>0</v>
      </c>
      <c r="H364" s="211">
        <f t="shared" si="80"/>
        <v>0</v>
      </c>
      <c r="I364" s="211">
        <f t="shared" si="80"/>
        <v>0</v>
      </c>
      <c r="J364" s="211">
        <f t="shared" si="80"/>
        <v>0</v>
      </c>
      <c r="K364" s="211">
        <f t="shared" si="80"/>
        <v>0</v>
      </c>
      <c r="L364" s="211">
        <f t="shared" si="80"/>
        <v>0</v>
      </c>
      <c r="M364" s="211">
        <f t="shared" si="80"/>
        <v>0</v>
      </c>
      <c r="N364" s="211">
        <f t="shared" si="80"/>
        <v>0</v>
      </c>
      <c r="O364" s="211">
        <f t="shared" si="80"/>
        <v>0</v>
      </c>
      <c r="P364" s="211">
        <f t="shared" si="80"/>
        <v>0</v>
      </c>
      <c r="Q364" s="211">
        <f t="shared" si="80"/>
        <v>0</v>
      </c>
      <c r="R364" s="211">
        <f t="shared" si="80"/>
        <v>0</v>
      </c>
      <c r="S364" s="211">
        <f t="shared" si="80"/>
        <v>0</v>
      </c>
      <c r="T364" s="211">
        <f t="shared" si="80"/>
        <v>0</v>
      </c>
      <c r="U364" s="211">
        <f t="shared" si="80"/>
        <v>0</v>
      </c>
      <c r="V364" s="211">
        <f t="shared" si="80"/>
        <v>0</v>
      </c>
      <c r="X364" s="195"/>
    </row>
    <row r="365" spans="2:24">
      <c r="B365" s="303" t="s">
        <v>330</v>
      </c>
      <c r="C365" s="303" t="s">
        <v>398</v>
      </c>
      <c r="D365" s="190" t="s">
        <v>402</v>
      </c>
      <c r="E365" s="292">
        <f t="shared" si="72"/>
        <v>0</v>
      </c>
      <c r="F365" s="211">
        <f t="shared" ref="F365:V365" si="81">IF($E$365=0,0,F58*$E$365)</f>
        <v>0</v>
      </c>
      <c r="G365" s="211">
        <f t="shared" si="81"/>
        <v>0</v>
      </c>
      <c r="H365" s="211">
        <f t="shared" si="81"/>
        <v>0</v>
      </c>
      <c r="I365" s="211">
        <f t="shared" si="81"/>
        <v>0</v>
      </c>
      <c r="J365" s="211">
        <f t="shared" si="81"/>
        <v>0</v>
      </c>
      <c r="K365" s="211">
        <f t="shared" si="81"/>
        <v>0</v>
      </c>
      <c r="L365" s="211">
        <f t="shared" si="81"/>
        <v>0</v>
      </c>
      <c r="M365" s="211">
        <f t="shared" si="81"/>
        <v>0</v>
      </c>
      <c r="N365" s="211">
        <f t="shared" si="81"/>
        <v>0</v>
      </c>
      <c r="O365" s="211">
        <f t="shared" si="81"/>
        <v>0</v>
      </c>
      <c r="P365" s="211">
        <f t="shared" si="81"/>
        <v>0</v>
      </c>
      <c r="Q365" s="211">
        <f t="shared" si="81"/>
        <v>0</v>
      </c>
      <c r="R365" s="211">
        <f t="shared" si="81"/>
        <v>0</v>
      </c>
      <c r="S365" s="211">
        <f t="shared" si="81"/>
        <v>0</v>
      </c>
      <c r="T365" s="211">
        <f t="shared" si="81"/>
        <v>0</v>
      </c>
      <c r="U365" s="211">
        <f t="shared" si="81"/>
        <v>0</v>
      </c>
      <c r="V365" s="211">
        <f t="shared" si="81"/>
        <v>0</v>
      </c>
      <c r="X365" s="195"/>
    </row>
    <row r="366" spans="2:24">
      <c r="B366" s="303"/>
      <c r="C366" s="303"/>
      <c r="D366" s="190"/>
      <c r="F366" s="211"/>
      <c r="G366" s="211"/>
      <c r="H366" s="211"/>
      <c r="I366" s="211"/>
      <c r="J366" s="211"/>
      <c r="K366" s="211"/>
      <c r="L366" s="211"/>
      <c r="M366" s="211"/>
      <c r="N366" s="211"/>
      <c r="O366" s="211"/>
      <c r="P366" s="211"/>
      <c r="Q366" s="211"/>
      <c r="R366" s="211"/>
      <c r="S366" s="211"/>
      <c r="T366" s="211"/>
      <c r="U366" s="211"/>
      <c r="V366" s="211"/>
      <c r="X366" s="195"/>
    </row>
    <row r="367" spans="2:24">
      <c r="B367" s="147" t="s">
        <v>40</v>
      </c>
      <c r="C367" s="147" t="s">
        <v>19</v>
      </c>
      <c r="D367" s="190" t="s">
        <v>41</v>
      </c>
      <c r="E367" s="292">
        <f t="shared" ref="E367:E372" si="82">E60</f>
        <v>0</v>
      </c>
      <c r="F367" s="211">
        <f t="shared" ref="F367:V367" si="83">IF($E$367=0,0,F60*$E$367)</f>
        <v>0</v>
      </c>
      <c r="G367" s="211">
        <f t="shared" si="83"/>
        <v>0</v>
      </c>
      <c r="H367" s="211">
        <f t="shared" si="83"/>
        <v>0</v>
      </c>
      <c r="I367" s="211">
        <f t="shared" si="83"/>
        <v>0</v>
      </c>
      <c r="J367" s="211">
        <f t="shared" si="83"/>
        <v>0</v>
      </c>
      <c r="K367" s="211">
        <f t="shared" si="83"/>
        <v>0</v>
      </c>
      <c r="L367" s="211">
        <f t="shared" si="83"/>
        <v>0</v>
      </c>
      <c r="M367" s="211">
        <f t="shared" si="83"/>
        <v>0</v>
      </c>
      <c r="N367" s="211">
        <f t="shared" si="83"/>
        <v>0</v>
      </c>
      <c r="O367" s="211">
        <f t="shared" si="83"/>
        <v>0</v>
      </c>
      <c r="P367" s="211">
        <f t="shared" si="83"/>
        <v>0</v>
      </c>
      <c r="Q367" s="211">
        <f t="shared" si="83"/>
        <v>0</v>
      </c>
      <c r="R367" s="211">
        <f t="shared" si="83"/>
        <v>0</v>
      </c>
      <c r="S367" s="211">
        <f t="shared" si="83"/>
        <v>0</v>
      </c>
      <c r="T367" s="211">
        <f t="shared" si="83"/>
        <v>0</v>
      </c>
      <c r="U367" s="211">
        <f t="shared" si="83"/>
        <v>0</v>
      </c>
      <c r="V367" s="211">
        <f t="shared" si="83"/>
        <v>0</v>
      </c>
      <c r="X367" s="195"/>
    </row>
    <row r="368" spans="2:24">
      <c r="B368" s="147" t="s">
        <v>40</v>
      </c>
      <c r="C368" s="147" t="s">
        <v>43</v>
      </c>
      <c r="D368" s="190" t="s">
        <v>42</v>
      </c>
      <c r="E368" s="292">
        <f t="shared" si="82"/>
        <v>0</v>
      </c>
      <c r="F368" s="211">
        <f t="shared" ref="F368:V368" si="84">IF($E$368=0,0,F61*$E$368)</f>
        <v>0</v>
      </c>
      <c r="G368" s="211">
        <f t="shared" si="84"/>
        <v>0</v>
      </c>
      <c r="H368" s="211">
        <f t="shared" si="84"/>
        <v>0</v>
      </c>
      <c r="I368" s="211">
        <f t="shared" si="84"/>
        <v>0</v>
      </c>
      <c r="J368" s="211">
        <f t="shared" si="84"/>
        <v>0</v>
      </c>
      <c r="K368" s="211">
        <f t="shared" si="84"/>
        <v>0</v>
      </c>
      <c r="L368" s="211">
        <f t="shared" si="84"/>
        <v>0</v>
      </c>
      <c r="M368" s="211">
        <f t="shared" si="84"/>
        <v>0</v>
      </c>
      <c r="N368" s="211">
        <f t="shared" si="84"/>
        <v>0</v>
      </c>
      <c r="O368" s="211">
        <f t="shared" si="84"/>
        <v>0</v>
      </c>
      <c r="P368" s="211">
        <f t="shared" si="84"/>
        <v>0</v>
      </c>
      <c r="Q368" s="211">
        <f t="shared" si="84"/>
        <v>0</v>
      </c>
      <c r="R368" s="211">
        <f t="shared" si="84"/>
        <v>0</v>
      </c>
      <c r="S368" s="211">
        <f t="shared" si="84"/>
        <v>0</v>
      </c>
      <c r="T368" s="211">
        <f t="shared" si="84"/>
        <v>0</v>
      </c>
      <c r="U368" s="211">
        <f t="shared" si="84"/>
        <v>0</v>
      </c>
      <c r="V368" s="211">
        <f t="shared" si="84"/>
        <v>0</v>
      </c>
      <c r="X368" s="195"/>
    </row>
    <row r="369" spans="2:24">
      <c r="B369" s="147" t="s">
        <v>40</v>
      </c>
      <c r="C369" s="147" t="s">
        <v>7</v>
      </c>
      <c r="D369" s="190" t="s">
        <v>44</v>
      </c>
      <c r="E369" s="292">
        <f t="shared" si="82"/>
        <v>0</v>
      </c>
      <c r="F369" s="211">
        <f t="shared" ref="F369:V369" si="85">IF($E$369=0,0,F62*$E$369)</f>
        <v>0</v>
      </c>
      <c r="G369" s="211">
        <f t="shared" si="85"/>
        <v>0</v>
      </c>
      <c r="H369" s="211">
        <f t="shared" si="85"/>
        <v>0</v>
      </c>
      <c r="I369" s="211">
        <f t="shared" si="85"/>
        <v>0</v>
      </c>
      <c r="J369" s="211">
        <f t="shared" si="85"/>
        <v>0</v>
      </c>
      <c r="K369" s="211">
        <f t="shared" si="85"/>
        <v>0</v>
      </c>
      <c r="L369" s="211">
        <f t="shared" si="85"/>
        <v>0</v>
      </c>
      <c r="M369" s="211">
        <f t="shared" si="85"/>
        <v>0</v>
      </c>
      <c r="N369" s="211">
        <f t="shared" si="85"/>
        <v>0</v>
      </c>
      <c r="O369" s="211">
        <f t="shared" si="85"/>
        <v>0</v>
      </c>
      <c r="P369" s="211">
        <f t="shared" si="85"/>
        <v>0</v>
      </c>
      <c r="Q369" s="211">
        <f t="shared" si="85"/>
        <v>0</v>
      </c>
      <c r="R369" s="211">
        <f t="shared" si="85"/>
        <v>0</v>
      </c>
      <c r="S369" s="211">
        <f t="shared" si="85"/>
        <v>0</v>
      </c>
      <c r="T369" s="211">
        <f t="shared" si="85"/>
        <v>0</v>
      </c>
      <c r="U369" s="211">
        <f t="shared" si="85"/>
        <v>0</v>
      </c>
      <c r="V369" s="211">
        <f t="shared" si="85"/>
        <v>0</v>
      </c>
      <c r="X369" s="195"/>
    </row>
    <row r="370" spans="2:24">
      <c r="B370" s="147" t="s">
        <v>40</v>
      </c>
      <c r="C370" s="147" t="s">
        <v>12</v>
      </c>
      <c r="D370" s="190" t="s">
        <v>45</v>
      </c>
      <c r="E370" s="292">
        <f t="shared" si="82"/>
        <v>0</v>
      </c>
      <c r="F370" s="211">
        <f t="shared" ref="F370:V370" si="86">IF($E$370=0,0,F63*$E$370)</f>
        <v>0</v>
      </c>
      <c r="G370" s="211">
        <f t="shared" si="86"/>
        <v>0</v>
      </c>
      <c r="H370" s="211">
        <f t="shared" si="86"/>
        <v>0</v>
      </c>
      <c r="I370" s="211">
        <f t="shared" si="86"/>
        <v>0</v>
      </c>
      <c r="J370" s="211">
        <f t="shared" si="86"/>
        <v>0</v>
      </c>
      <c r="K370" s="211">
        <f t="shared" si="86"/>
        <v>0</v>
      </c>
      <c r="L370" s="211">
        <f t="shared" si="86"/>
        <v>0</v>
      </c>
      <c r="M370" s="211">
        <f t="shared" si="86"/>
        <v>0</v>
      </c>
      <c r="N370" s="211">
        <f t="shared" si="86"/>
        <v>0</v>
      </c>
      <c r="O370" s="211">
        <f t="shared" si="86"/>
        <v>0</v>
      </c>
      <c r="P370" s="211">
        <f t="shared" si="86"/>
        <v>0</v>
      </c>
      <c r="Q370" s="211">
        <f t="shared" si="86"/>
        <v>0</v>
      </c>
      <c r="R370" s="211">
        <f t="shared" si="86"/>
        <v>0</v>
      </c>
      <c r="S370" s="211">
        <f t="shared" si="86"/>
        <v>0</v>
      </c>
      <c r="T370" s="211">
        <f t="shared" si="86"/>
        <v>0</v>
      </c>
      <c r="U370" s="211">
        <f t="shared" si="86"/>
        <v>0</v>
      </c>
      <c r="V370" s="211">
        <f t="shared" si="86"/>
        <v>0</v>
      </c>
      <c r="X370" s="195"/>
    </row>
    <row r="371" spans="2:24">
      <c r="B371" s="147" t="s">
        <v>40</v>
      </c>
      <c r="C371" s="147" t="s">
        <v>9</v>
      </c>
      <c r="D371" s="190" t="s">
        <v>46</v>
      </c>
      <c r="E371" s="292">
        <f t="shared" si="82"/>
        <v>0</v>
      </c>
      <c r="F371" s="211">
        <f t="shared" ref="F371:V371" si="87">IF($E$371=0,0,F64*$E$371)</f>
        <v>0</v>
      </c>
      <c r="G371" s="211">
        <f t="shared" si="87"/>
        <v>0</v>
      </c>
      <c r="H371" s="211">
        <f t="shared" si="87"/>
        <v>0</v>
      </c>
      <c r="I371" s="211">
        <f t="shared" si="87"/>
        <v>0</v>
      </c>
      <c r="J371" s="211">
        <f t="shared" si="87"/>
        <v>0</v>
      </c>
      <c r="K371" s="211">
        <f t="shared" si="87"/>
        <v>0</v>
      </c>
      <c r="L371" s="211">
        <f t="shared" si="87"/>
        <v>0</v>
      </c>
      <c r="M371" s="211">
        <f t="shared" si="87"/>
        <v>0</v>
      </c>
      <c r="N371" s="211">
        <f t="shared" si="87"/>
        <v>0</v>
      </c>
      <c r="O371" s="211">
        <f t="shared" si="87"/>
        <v>0</v>
      </c>
      <c r="P371" s="211">
        <f t="shared" si="87"/>
        <v>0</v>
      </c>
      <c r="Q371" s="211">
        <f t="shared" si="87"/>
        <v>0</v>
      </c>
      <c r="R371" s="211">
        <f t="shared" si="87"/>
        <v>0</v>
      </c>
      <c r="S371" s="211">
        <f t="shared" si="87"/>
        <v>0</v>
      </c>
      <c r="T371" s="211">
        <f t="shared" si="87"/>
        <v>0</v>
      </c>
      <c r="U371" s="211">
        <f t="shared" si="87"/>
        <v>0</v>
      </c>
      <c r="V371" s="211">
        <f t="shared" si="87"/>
        <v>0</v>
      </c>
    </row>
    <row r="372" spans="2:24">
      <c r="B372" s="147" t="s">
        <v>331</v>
      </c>
      <c r="C372" s="147" t="s">
        <v>398</v>
      </c>
      <c r="D372" s="190" t="s">
        <v>403</v>
      </c>
      <c r="E372" s="292">
        <f t="shared" si="82"/>
        <v>0</v>
      </c>
      <c r="F372" s="211">
        <f t="shared" ref="F372:V372" si="88">IF($E$372=0,0,F65*$E$372)</f>
        <v>0</v>
      </c>
      <c r="G372" s="211">
        <f t="shared" si="88"/>
        <v>0</v>
      </c>
      <c r="H372" s="211">
        <f t="shared" si="88"/>
        <v>0</v>
      </c>
      <c r="I372" s="211">
        <f t="shared" si="88"/>
        <v>0</v>
      </c>
      <c r="J372" s="211">
        <f t="shared" si="88"/>
        <v>0</v>
      </c>
      <c r="K372" s="211">
        <f t="shared" si="88"/>
        <v>0</v>
      </c>
      <c r="L372" s="211">
        <f t="shared" si="88"/>
        <v>0</v>
      </c>
      <c r="M372" s="211">
        <f t="shared" si="88"/>
        <v>0</v>
      </c>
      <c r="N372" s="211">
        <f t="shared" si="88"/>
        <v>0</v>
      </c>
      <c r="O372" s="211">
        <f t="shared" si="88"/>
        <v>0</v>
      </c>
      <c r="P372" s="211">
        <f t="shared" si="88"/>
        <v>0</v>
      </c>
      <c r="Q372" s="211">
        <f t="shared" si="88"/>
        <v>0</v>
      </c>
      <c r="R372" s="211">
        <f t="shared" si="88"/>
        <v>0</v>
      </c>
      <c r="S372" s="211">
        <f t="shared" si="88"/>
        <v>0</v>
      </c>
      <c r="T372" s="211">
        <f t="shared" si="88"/>
        <v>0</v>
      </c>
      <c r="U372" s="211">
        <f t="shared" si="88"/>
        <v>0</v>
      </c>
      <c r="V372" s="211">
        <f t="shared" si="88"/>
        <v>0</v>
      </c>
    </row>
    <row r="373" spans="2:24">
      <c r="B373" s="147"/>
      <c r="C373" s="147"/>
      <c r="D373" s="190"/>
      <c r="F373" s="211"/>
      <c r="G373" s="211"/>
      <c r="H373" s="211"/>
      <c r="I373" s="211"/>
      <c r="J373" s="211"/>
      <c r="K373" s="211"/>
      <c r="L373" s="211"/>
      <c r="M373" s="211"/>
      <c r="N373" s="211"/>
      <c r="O373" s="211"/>
      <c r="P373" s="211"/>
      <c r="Q373" s="211"/>
      <c r="R373" s="211"/>
      <c r="S373" s="211"/>
      <c r="T373" s="211"/>
      <c r="U373" s="211"/>
      <c r="V373" s="211"/>
    </row>
    <row r="374" spans="2:24">
      <c r="B374" s="147" t="s">
        <v>47</v>
      </c>
      <c r="C374" s="147" t="s">
        <v>7</v>
      </c>
      <c r="D374" s="190" t="s">
        <v>48</v>
      </c>
      <c r="E374" s="292">
        <f>E67</f>
        <v>0</v>
      </c>
      <c r="F374" s="211">
        <f t="shared" ref="F374:V374" si="89">IF($E$374=0,0,F67*$E$374)</f>
        <v>0</v>
      </c>
      <c r="G374" s="211">
        <f t="shared" si="89"/>
        <v>0</v>
      </c>
      <c r="H374" s="211">
        <f t="shared" si="89"/>
        <v>0</v>
      </c>
      <c r="I374" s="211">
        <f t="shared" si="89"/>
        <v>0</v>
      </c>
      <c r="J374" s="211">
        <f t="shared" si="89"/>
        <v>0</v>
      </c>
      <c r="K374" s="211">
        <f t="shared" si="89"/>
        <v>0</v>
      </c>
      <c r="L374" s="211">
        <f t="shared" si="89"/>
        <v>0</v>
      </c>
      <c r="M374" s="211">
        <f t="shared" si="89"/>
        <v>0</v>
      </c>
      <c r="N374" s="211">
        <f t="shared" si="89"/>
        <v>0</v>
      </c>
      <c r="O374" s="211">
        <f t="shared" si="89"/>
        <v>0</v>
      </c>
      <c r="P374" s="211">
        <f t="shared" si="89"/>
        <v>0</v>
      </c>
      <c r="Q374" s="211">
        <f t="shared" si="89"/>
        <v>0</v>
      </c>
      <c r="R374" s="211">
        <f t="shared" si="89"/>
        <v>0</v>
      </c>
      <c r="S374" s="211">
        <f t="shared" si="89"/>
        <v>0</v>
      </c>
      <c r="T374" s="211">
        <f t="shared" si="89"/>
        <v>0</v>
      </c>
      <c r="U374" s="211">
        <f t="shared" si="89"/>
        <v>0</v>
      </c>
      <c r="V374" s="211">
        <f t="shared" si="89"/>
        <v>0</v>
      </c>
    </row>
    <row r="375" spans="2:24">
      <c r="B375" s="147"/>
      <c r="C375" s="147"/>
      <c r="D375" s="190"/>
      <c r="F375" s="211"/>
      <c r="G375" s="211"/>
      <c r="H375" s="211"/>
      <c r="I375" s="211"/>
      <c r="J375" s="211"/>
      <c r="K375" s="211"/>
      <c r="L375" s="211"/>
      <c r="M375" s="211"/>
      <c r="N375" s="211"/>
      <c r="O375" s="211"/>
      <c r="P375" s="211"/>
      <c r="Q375" s="211"/>
      <c r="R375" s="211"/>
      <c r="S375" s="211"/>
      <c r="T375" s="211"/>
      <c r="U375" s="211"/>
      <c r="V375" s="211"/>
    </row>
    <row r="376" spans="2:24">
      <c r="B376" s="147" t="s">
        <v>49</v>
      </c>
      <c r="C376" s="147" t="s">
        <v>7</v>
      </c>
      <c r="D376" s="190" t="s">
        <v>50</v>
      </c>
      <c r="E376" s="292">
        <f t="shared" ref="E376:E384" si="90">E69</f>
        <v>0</v>
      </c>
      <c r="F376" s="211">
        <f t="shared" ref="F376:V376" si="91">IF($E$376=0,0,F69*$E$376)</f>
        <v>0</v>
      </c>
      <c r="G376" s="211">
        <f t="shared" si="91"/>
        <v>0</v>
      </c>
      <c r="H376" s="211">
        <f t="shared" si="91"/>
        <v>0</v>
      </c>
      <c r="I376" s="211">
        <f t="shared" si="91"/>
        <v>0</v>
      </c>
      <c r="J376" s="211">
        <f t="shared" si="91"/>
        <v>0</v>
      </c>
      <c r="K376" s="211">
        <f t="shared" si="91"/>
        <v>0</v>
      </c>
      <c r="L376" s="211">
        <f t="shared" si="91"/>
        <v>0</v>
      </c>
      <c r="M376" s="211">
        <f t="shared" si="91"/>
        <v>0</v>
      </c>
      <c r="N376" s="211">
        <f t="shared" si="91"/>
        <v>0</v>
      </c>
      <c r="O376" s="211">
        <f t="shared" si="91"/>
        <v>0</v>
      </c>
      <c r="P376" s="211">
        <f t="shared" si="91"/>
        <v>0</v>
      </c>
      <c r="Q376" s="211">
        <f t="shared" si="91"/>
        <v>0</v>
      </c>
      <c r="R376" s="211">
        <f t="shared" si="91"/>
        <v>0</v>
      </c>
      <c r="S376" s="211">
        <f t="shared" si="91"/>
        <v>0</v>
      </c>
      <c r="T376" s="211">
        <f t="shared" si="91"/>
        <v>0</v>
      </c>
      <c r="U376" s="211">
        <f t="shared" si="91"/>
        <v>0</v>
      </c>
      <c r="V376" s="211">
        <f t="shared" si="91"/>
        <v>0</v>
      </c>
    </row>
    <row r="377" spans="2:24">
      <c r="B377" s="147" t="s">
        <v>49</v>
      </c>
      <c r="C377" s="147" t="s">
        <v>12</v>
      </c>
      <c r="D377" s="190" t="s">
        <v>51</v>
      </c>
      <c r="E377" s="292">
        <f t="shared" si="90"/>
        <v>0</v>
      </c>
      <c r="F377" s="211">
        <f t="shared" ref="F377:V377" si="92">IF($E$377=0,0,F70*$E$377)</f>
        <v>0</v>
      </c>
      <c r="G377" s="211">
        <f t="shared" si="92"/>
        <v>0</v>
      </c>
      <c r="H377" s="211">
        <f t="shared" si="92"/>
        <v>0</v>
      </c>
      <c r="I377" s="211">
        <f t="shared" si="92"/>
        <v>0</v>
      </c>
      <c r="J377" s="211">
        <f t="shared" si="92"/>
        <v>0</v>
      </c>
      <c r="K377" s="211">
        <f t="shared" si="92"/>
        <v>0</v>
      </c>
      <c r="L377" s="211">
        <f t="shared" si="92"/>
        <v>0</v>
      </c>
      <c r="M377" s="211">
        <f t="shared" si="92"/>
        <v>0</v>
      </c>
      <c r="N377" s="211">
        <f t="shared" si="92"/>
        <v>0</v>
      </c>
      <c r="O377" s="211">
        <f t="shared" si="92"/>
        <v>0</v>
      </c>
      <c r="P377" s="211">
        <f t="shared" si="92"/>
        <v>0</v>
      </c>
      <c r="Q377" s="211">
        <f t="shared" si="92"/>
        <v>0</v>
      </c>
      <c r="R377" s="211">
        <f t="shared" si="92"/>
        <v>0</v>
      </c>
      <c r="S377" s="211">
        <f t="shared" si="92"/>
        <v>0</v>
      </c>
      <c r="T377" s="211">
        <f t="shared" si="92"/>
        <v>0</v>
      </c>
      <c r="U377" s="211">
        <f t="shared" si="92"/>
        <v>0</v>
      </c>
      <c r="V377" s="211">
        <f t="shared" si="92"/>
        <v>0</v>
      </c>
    </row>
    <row r="378" spans="2:24">
      <c r="B378" s="147" t="s">
        <v>49</v>
      </c>
      <c r="C378" s="147" t="s">
        <v>9</v>
      </c>
      <c r="D378" s="190" t="s">
        <v>52</v>
      </c>
      <c r="E378" s="292">
        <f t="shared" si="90"/>
        <v>0</v>
      </c>
      <c r="F378" s="211">
        <f t="shared" ref="F378:V378" si="93">IF($E$378=0,0,F71*$E$378)</f>
        <v>0</v>
      </c>
      <c r="G378" s="211">
        <f t="shared" si="93"/>
        <v>0</v>
      </c>
      <c r="H378" s="211">
        <f t="shared" si="93"/>
        <v>0</v>
      </c>
      <c r="I378" s="211">
        <f t="shared" si="93"/>
        <v>0</v>
      </c>
      <c r="J378" s="211">
        <f t="shared" si="93"/>
        <v>0</v>
      </c>
      <c r="K378" s="211">
        <f t="shared" si="93"/>
        <v>0</v>
      </c>
      <c r="L378" s="211">
        <f t="shared" si="93"/>
        <v>0</v>
      </c>
      <c r="M378" s="211">
        <f t="shared" si="93"/>
        <v>0</v>
      </c>
      <c r="N378" s="211">
        <f t="shared" si="93"/>
        <v>0</v>
      </c>
      <c r="O378" s="211">
        <f t="shared" si="93"/>
        <v>0</v>
      </c>
      <c r="P378" s="211">
        <f t="shared" si="93"/>
        <v>0</v>
      </c>
      <c r="Q378" s="211">
        <f t="shared" si="93"/>
        <v>0</v>
      </c>
      <c r="R378" s="211">
        <f t="shared" si="93"/>
        <v>0</v>
      </c>
      <c r="S378" s="211">
        <f t="shared" si="93"/>
        <v>0</v>
      </c>
      <c r="T378" s="211">
        <f t="shared" si="93"/>
        <v>0</v>
      </c>
      <c r="U378" s="211">
        <f t="shared" si="93"/>
        <v>0</v>
      </c>
      <c r="V378" s="211">
        <f t="shared" si="93"/>
        <v>0</v>
      </c>
    </row>
    <row r="379" spans="2:24">
      <c r="B379" s="147" t="s">
        <v>49</v>
      </c>
      <c r="C379" s="147" t="s">
        <v>16</v>
      </c>
      <c r="D379" s="190" t="s">
        <v>53</v>
      </c>
      <c r="E379" s="292">
        <f t="shared" si="90"/>
        <v>0</v>
      </c>
      <c r="F379" s="211">
        <f t="shared" ref="F379:V379" si="94">IF($E$379=0,0,F72*$E$379)</f>
        <v>0</v>
      </c>
      <c r="G379" s="211">
        <f t="shared" si="94"/>
        <v>0</v>
      </c>
      <c r="H379" s="211">
        <f t="shared" si="94"/>
        <v>0</v>
      </c>
      <c r="I379" s="211">
        <f t="shared" si="94"/>
        <v>0</v>
      </c>
      <c r="J379" s="211">
        <f t="shared" si="94"/>
        <v>0</v>
      </c>
      <c r="K379" s="211">
        <f t="shared" si="94"/>
        <v>0</v>
      </c>
      <c r="L379" s="211">
        <f t="shared" si="94"/>
        <v>0</v>
      </c>
      <c r="M379" s="211">
        <f t="shared" si="94"/>
        <v>0</v>
      </c>
      <c r="N379" s="211">
        <f t="shared" si="94"/>
        <v>0</v>
      </c>
      <c r="O379" s="211">
        <f t="shared" si="94"/>
        <v>0</v>
      </c>
      <c r="P379" s="211">
        <f t="shared" si="94"/>
        <v>0</v>
      </c>
      <c r="Q379" s="211">
        <f t="shared" si="94"/>
        <v>0</v>
      </c>
      <c r="R379" s="211">
        <f t="shared" si="94"/>
        <v>0</v>
      </c>
      <c r="S379" s="211">
        <f t="shared" si="94"/>
        <v>0</v>
      </c>
      <c r="T379" s="211">
        <f t="shared" si="94"/>
        <v>0</v>
      </c>
      <c r="U379" s="211">
        <f t="shared" si="94"/>
        <v>0</v>
      </c>
      <c r="V379" s="211">
        <f t="shared" si="94"/>
        <v>0</v>
      </c>
    </row>
    <row r="380" spans="2:24">
      <c r="B380" s="147" t="s">
        <v>49</v>
      </c>
      <c r="C380" s="147" t="s">
        <v>55</v>
      </c>
      <c r="D380" s="190" t="s">
        <v>54</v>
      </c>
      <c r="E380" s="292">
        <f t="shared" si="90"/>
        <v>0</v>
      </c>
      <c r="F380" s="211">
        <f t="shared" ref="F380:V380" si="95">IF($E$380=0,0,F73*$E$380)</f>
        <v>0</v>
      </c>
      <c r="G380" s="211">
        <f t="shared" si="95"/>
        <v>0</v>
      </c>
      <c r="H380" s="211">
        <f t="shared" si="95"/>
        <v>0</v>
      </c>
      <c r="I380" s="211">
        <f t="shared" si="95"/>
        <v>0</v>
      </c>
      <c r="J380" s="211">
        <f t="shared" si="95"/>
        <v>0</v>
      </c>
      <c r="K380" s="211">
        <f t="shared" si="95"/>
        <v>0</v>
      </c>
      <c r="L380" s="211">
        <f t="shared" si="95"/>
        <v>0</v>
      </c>
      <c r="M380" s="211">
        <f t="shared" si="95"/>
        <v>0</v>
      </c>
      <c r="N380" s="211">
        <f t="shared" si="95"/>
        <v>0</v>
      </c>
      <c r="O380" s="211">
        <f t="shared" si="95"/>
        <v>0</v>
      </c>
      <c r="P380" s="211">
        <f t="shared" si="95"/>
        <v>0</v>
      </c>
      <c r="Q380" s="211">
        <f t="shared" si="95"/>
        <v>0</v>
      </c>
      <c r="R380" s="211">
        <f t="shared" si="95"/>
        <v>0</v>
      </c>
      <c r="S380" s="211">
        <f t="shared" si="95"/>
        <v>0</v>
      </c>
      <c r="T380" s="211">
        <f t="shared" si="95"/>
        <v>0</v>
      </c>
      <c r="U380" s="211">
        <f t="shared" si="95"/>
        <v>0</v>
      </c>
      <c r="V380" s="211">
        <f t="shared" si="95"/>
        <v>0</v>
      </c>
    </row>
    <row r="381" spans="2:24">
      <c r="B381" s="147" t="s">
        <v>49</v>
      </c>
      <c r="C381" s="147" t="s">
        <v>25</v>
      </c>
      <c r="D381" s="190" t="s">
        <v>56</v>
      </c>
      <c r="E381" s="292">
        <f t="shared" si="90"/>
        <v>0</v>
      </c>
      <c r="F381" s="211">
        <f t="shared" ref="F381:V381" si="96">IF($E$381=0,0,F74*$E$381)</f>
        <v>0</v>
      </c>
      <c r="G381" s="211">
        <f t="shared" si="96"/>
        <v>0</v>
      </c>
      <c r="H381" s="211">
        <f t="shared" si="96"/>
        <v>0</v>
      </c>
      <c r="I381" s="211">
        <f t="shared" si="96"/>
        <v>0</v>
      </c>
      <c r="J381" s="211">
        <f t="shared" si="96"/>
        <v>0</v>
      </c>
      <c r="K381" s="211">
        <f t="shared" si="96"/>
        <v>0</v>
      </c>
      <c r="L381" s="211">
        <f t="shared" si="96"/>
        <v>0</v>
      </c>
      <c r="M381" s="211">
        <f t="shared" si="96"/>
        <v>0</v>
      </c>
      <c r="N381" s="211">
        <f t="shared" si="96"/>
        <v>0</v>
      </c>
      <c r="O381" s="211">
        <f t="shared" si="96"/>
        <v>0</v>
      </c>
      <c r="P381" s="211">
        <f t="shared" si="96"/>
        <v>0</v>
      </c>
      <c r="Q381" s="211">
        <f t="shared" si="96"/>
        <v>0</v>
      </c>
      <c r="R381" s="211">
        <f t="shared" si="96"/>
        <v>0</v>
      </c>
      <c r="S381" s="211">
        <f t="shared" si="96"/>
        <v>0</v>
      </c>
      <c r="T381" s="211">
        <f t="shared" si="96"/>
        <v>0</v>
      </c>
      <c r="U381" s="211">
        <f t="shared" si="96"/>
        <v>0</v>
      </c>
      <c r="V381" s="211">
        <f t="shared" si="96"/>
        <v>0</v>
      </c>
    </row>
    <row r="382" spans="2:24">
      <c r="B382" s="147" t="s">
        <v>49</v>
      </c>
      <c r="C382" s="147" t="s">
        <v>27</v>
      </c>
      <c r="D382" s="190" t="s">
        <v>57</v>
      </c>
      <c r="E382" s="292">
        <f t="shared" si="90"/>
        <v>0</v>
      </c>
      <c r="F382" s="211">
        <f t="shared" ref="F382:V382" si="97">IF($E$382=0,0,F75*$E$382)</f>
        <v>0</v>
      </c>
      <c r="G382" s="211">
        <f t="shared" si="97"/>
        <v>0</v>
      </c>
      <c r="H382" s="211">
        <f t="shared" si="97"/>
        <v>0</v>
      </c>
      <c r="I382" s="211">
        <f t="shared" si="97"/>
        <v>0</v>
      </c>
      <c r="J382" s="211">
        <f t="shared" si="97"/>
        <v>0</v>
      </c>
      <c r="K382" s="211">
        <f t="shared" si="97"/>
        <v>0</v>
      </c>
      <c r="L382" s="211">
        <f t="shared" si="97"/>
        <v>0</v>
      </c>
      <c r="M382" s="211">
        <f t="shared" si="97"/>
        <v>0</v>
      </c>
      <c r="N382" s="211">
        <f t="shared" si="97"/>
        <v>0</v>
      </c>
      <c r="O382" s="211">
        <f t="shared" si="97"/>
        <v>0</v>
      </c>
      <c r="P382" s="211">
        <f t="shared" si="97"/>
        <v>0</v>
      </c>
      <c r="Q382" s="211">
        <f t="shared" si="97"/>
        <v>0</v>
      </c>
      <c r="R382" s="211">
        <f t="shared" si="97"/>
        <v>0</v>
      </c>
      <c r="S382" s="211">
        <f t="shared" si="97"/>
        <v>0</v>
      </c>
      <c r="T382" s="211">
        <f t="shared" si="97"/>
        <v>0</v>
      </c>
      <c r="U382" s="211">
        <f t="shared" si="97"/>
        <v>0</v>
      </c>
      <c r="V382" s="211">
        <f t="shared" si="97"/>
        <v>0</v>
      </c>
    </row>
    <row r="383" spans="2:24">
      <c r="B383" s="147" t="s">
        <v>49</v>
      </c>
      <c r="C383" s="147" t="s">
        <v>37</v>
      </c>
      <c r="D383" s="190" t="s">
        <v>58</v>
      </c>
      <c r="E383" s="292">
        <f t="shared" si="90"/>
        <v>0</v>
      </c>
      <c r="F383" s="211">
        <f t="shared" ref="F383:V383" si="98">IF($E$383=0,0,F76*$E$383)</f>
        <v>0</v>
      </c>
      <c r="G383" s="211">
        <f t="shared" si="98"/>
        <v>0</v>
      </c>
      <c r="H383" s="211">
        <f t="shared" si="98"/>
        <v>0</v>
      </c>
      <c r="I383" s="211">
        <f t="shared" si="98"/>
        <v>0</v>
      </c>
      <c r="J383" s="211">
        <f t="shared" si="98"/>
        <v>0</v>
      </c>
      <c r="K383" s="211">
        <f t="shared" si="98"/>
        <v>0</v>
      </c>
      <c r="L383" s="211">
        <f t="shared" si="98"/>
        <v>0</v>
      </c>
      <c r="M383" s="211">
        <f t="shared" si="98"/>
        <v>0</v>
      </c>
      <c r="N383" s="211">
        <f t="shared" si="98"/>
        <v>0</v>
      </c>
      <c r="O383" s="211">
        <f t="shared" si="98"/>
        <v>0</v>
      </c>
      <c r="P383" s="211">
        <f t="shared" si="98"/>
        <v>0</v>
      </c>
      <c r="Q383" s="211">
        <f t="shared" si="98"/>
        <v>0</v>
      </c>
      <c r="R383" s="211">
        <f t="shared" si="98"/>
        <v>0</v>
      </c>
      <c r="S383" s="211">
        <f t="shared" si="98"/>
        <v>0</v>
      </c>
      <c r="T383" s="211">
        <f t="shared" si="98"/>
        <v>0</v>
      </c>
      <c r="U383" s="211">
        <f t="shared" si="98"/>
        <v>0</v>
      </c>
      <c r="V383" s="211">
        <f t="shared" si="98"/>
        <v>0</v>
      </c>
    </row>
    <row r="384" spans="2:24">
      <c r="B384" s="147" t="s">
        <v>332</v>
      </c>
      <c r="C384" s="147" t="s">
        <v>398</v>
      </c>
      <c r="D384" s="190" t="s">
        <v>404</v>
      </c>
      <c r="E384" s="292">
        <f t="shared" si="90"/>
        <v>0</v>
      </c>
      <c r="F384" s="211">
        <f t="shared" ref="F384:V384" si="99">IF($E$384=0,0,F77*$E$384)</f>
        <v>0</v>
      </c>
      <c r="G384" s="211">
        <f t="shared" si="99"/>
        <v>0</v>
      </c>
      <c r="H384" s="211">
        <f t="shared" si="99"/>
        <v>0</v>
      </c>
      <c r="I384" s="211">
        <f t="shared" si="99"/>
        <v>0</v>
      </c>
      <c r="J384" s="211">
        <f t="shared" si="99"/>
        <v>0</v>
      </c>
      <c r="K384" s="211">
        <f t="shared" si="99"/>
        <v>0</v>
      </c>
      <c r="L384" s="211">
        <f t="shared" si="99"/>
        <v>0</v>
      </c>
      <c r="M384" s="211">
        <f t="shared" si="99"/>
        <v>0</v>
      </c>
      <c r="N384" s="211">
        <f t="shared" si="99"/>
        <v>0</v>
      </c>
      <c r="O384" s="211">
        <f t="shared" si="99"/>
        <v>0</v>
      </c>
      <c r="P384" s="211">
        <f t="shared" si="99"/>
        <v>0</v>
      </c>
      <c r="Q384" s="211">
        <f t="shared" si="99"/>
        <v>0</v>
      </c>
      <c r="R384" s="211">
        <f t="shared" si="99"/>
        <v>0</v>
      </c>
      <c r="S384" s="211">
        <f t="shared" si="99"/>
        <v>0</v>
      </c>
      <c r="T384" s="211">
        <f t="shared" si="99"/>
        <v>0</v>
      </c>
      <c r="U384" s="211">
        <f t="shared" si="99"/>
        <v>0</v>
      </c>
      <c r="V384" s="211">
        <f t="shared" si="99"/>
        <v>0</v>
      </c>
    </row>
    <row r="385" spans="2:22">
      <c r="B385" s="147"/>
      <c r="C385" s="147"/>
      <c r="D385" s="190"/>
      <c r="F385" s="211"/>
      <c r="G385" s="211"/>
      <c r="H385" s="211"/>
      <c r="I385" s="211"/>
      <c r="J385" s="211"/>
      <c r="K385" s="211"/>
      <c r="L385" s="211"/>
      <c r="M385" s="211"/>
      <c r="N385" s="211"/>
      <c r="O385" s="211"/>
      <c r="P385" s="211"/>
      <c r="Q385" s="211"/>
      <c r="R385" s="211"/>
      <c r="S385" s="211"/>
      <c r="T385" s="211"/>
      <c r="U385" s="211"/>
      <c r="V385" s="211"/>
    </row>
    <row r="386" spans="2:22">
      <c r="B386" s="147" t="s">
        <v>334</v>
      </c>
      <c r="C386" s="147" t="s">
        <v>393</v>
      </c>
      <c r="D386" s="190" t="s">
        <v>379</v>
      </c>
      <c r="E386" s="292">
        <f t="shared" ref="E386:E397" si="100">E79</f>
        <v>0</v>
      </c>
      <c r="F386" s="211">
        <f t="shared" ref="F386:V386" si="101">IF($E$386=0,0,F79*$E$386)</f>
        <v>0</v>
      </c>
      <c r="G386" s="211">
        <f t="shared" si="101"/>
        <v>0</v>
      </c>
      <c r="H386" s="211">
        <f t="shared" si="101"/>
        <v>0</v>
      </c>
      <c r="I386" s="211">
        <f t="shared" si="101"/>
        <v>0</v>
      </c>
      <c r="J386" s="211">
        <f t="shared" si="101"/>
        <v>0</v>
      </c>
      <c r="K386" s="211">
        <f t="shared" si="101"/>
        <v>0</v>
      </c>
      <c r="L386" s="211">
        <f t="shared" si="101"/>
        <v>0</v>
      </c>
      <c r="M386" s="211">
        <f t="shared" si="101"/>
        <v>0</v>
      </c>
      <c r="N386" s="211">
        <f t="shared" si="101"/>
        <v>0</v>
      </c>
      <c r="O386" s="211">
        <f t="shared" si="101"/>
        <v>0</v>
      </c>
      <c r="P386" s="211">
        <f t="shared" si="101"/>
        <v>0</v>
      </c>
      <c r="Q386" s="211">
        <f t="shared" si="101"/>
        <v>0</v>
      </c>
      <c r="R386" s="211">
        <f t="shared" si="101"/>
        <v>0</v>
      </c>
      <c r="S386" s="211">
        <f t="shared" si="101"/>
        <v>0</v>
      </c>
      <c r="T386" s="211">
        <f t="shared" si="101"/>
        <v>0</v>
      </c>
      <c r="U386" s="211">
        <f t="shared" si="101"/>
        <v>0</v>
      </c>
      <c r="V386" s="211">
        <f t="shared" si="101"/>
        <v>0</v>
      </c>
    </row>
    <row r="387" spans="2:22">
      <c r="B387" s="147" t="s">
        <v>334</v>
      </c>
      <c r="C387" s="147" t="s">
        <v>392</v>
      </c>
      <c r="D387" s="190" t="s">
        <v>380</v>
      </c>
      <c r="E387" s="292">
        <f t="shared" si="100"/>
        <v>0</v>
      </c>
      <c r="F387" s="211">
        <f t="shared" ref="F387:V387" si="102">IF($E$387=0,0,F80*$E$387)</f>
        <v>0</v>
      </c>
      <c r="G387" s="211">
        <f t="shared" si="102"/>
        <v>0</v>
      </c>
      <c r="H387" s="211">
        <f t="shared" si="102"/>
        <v>0</v>
      </c>
      <c r="I387" s="211">
        <f t="shared" si="102"/>
        <v>0</v>
      </c>
      <c r="J387" s="211">
        <f t="shared" si="102"/>
        <v>0</v>
      </c>
      <c r="K387" s="211">
        <f t="shared" si="102"/>
        <v>0</v>
      </c>
      <c r="L387" s="211">
        <f t="shared" si="102"/>
        <v>0</v>
      </c>
      <c r="M387" s="211">
        <f t="shared" si="102"/>
        <v>0</v>
      </c>
      <c r="N387" s="211">
        <f t="shared" si="102"/>
        <v>0</v>
      </c>
      <c r="O387" s="211">
        <f t="shared" si="102"/>
        <v>0</v>
      </c>
      <c r="P387" s="211">
        <f t="shared" si="102"/>
        <v>0</v>
      </c>
      <c r="Q387" s="211">
        <f t="shared" si="102"/>
        <v>0</v>
      </c>
      <c r="R387" s="211">
        <f t="shared" si="102"/>
        <v>0</v>
      </c>
      <c r="S387" s="211">
        <f t="shared" si="102"/>
        <v>0</v>
      </c>
      <c r="T387" s="211">
        <f t="shared" si="102"/>
        <v>0</v>
      </c>
      <c r="U387" s="211">
        <f t="shared" si="102"/>
        <v>0</v>
      </c>
      <c r="V387" s="211">
        <f t="shared" si="102"/>
        <v>0</v>
      </c>
    </row>
    <row r="388" spans="2:22">
      <c r="B388" s="147" t="s">
        <v>334</v>
      </c>
      <c r="C388" s="147" t="s">
        <v>7</v>
      </c>
      <c r="D388" s="190" t="s">
        <v>381</v>
      </c>
      <c r="E388" s="292">
        <f t="shared" si="100"/>
        <v>0</v>
      </c>
      <c r="F388" s="211">
        <f t="shared" ref="F388:V388" si="103">IF($E$388=0,0,F81*$E$388)</f>
        <v>0</v>
      </c>
      <c r="G388" s="211">
        <f t="shared" si="103"/>
        <v>0</v>
      </c>
      <c r="H388" s="211">
        <f t="shared" si="103"/>
        <v>0</v>
      </c>
      <c r="I388" s="211">
        <f t="shared" si="103"/>
        <v>0</v>
      </c>
      <c r="J388" s="211">
        <f t="shared" si="103"/>
        <v>0</v>
      </c>
      <c r="K388" s="211">
        <f t="shared" si="103"/>
        <v>0</v>
      </c>
      <c r="L388" s="211">
        <f t="shared" si="103"/>
        <v>0</v>
      </c>
      <c r="M388" s="211">
        <f t="shared" si="103"/>
        <v>0</v>
      </c>
      <c r="N388" s="211">
        <f t="shared" si="103"/>
        <v>0</v>
      </c>
      <c r="O388" s="211">
        <f t="shared" si="103"/>
        <v>0</v>
      </c>
      <c r="P388" s="211">
        <f t="shared" si="103"/>
        <v>0</v>
      </c>
      <c r="Q388" s="211">
        <f t="shared" si="103"/>
        <v>0</v>
      </c>
      <c r="R388" s="211">
        <f t="shared" si="103"/>
        <v>0</v>
      </c>
      <c r="S388" s="211">
        <f t="shared" si="103"/>
        <v>0</v>
      </c>
      <c r="T388" s="211">
        <f t="shared" si="103"/>
        <v>0</v>
      </c>
      <c r="U388" s="211">
        <f t="shared" si="103"/>
        <v>0</v>
      </c>
      <c r="V388" s="211">
        <f t="shared" si="103"/>
        <v>0</v>
      </c>
    </row>
    <row r="389" spans="2:22">
      <c r="B389" s="147" t="s">
        <v>334</v>
      </c>
      <c r="C389" s="147" t="s">
        <v>12</v>
      </c>
      <c r="D389" s="190" t="s">
        <v>382</v>
      </c>
      <c r="E389" s="292">
        <f t="shared" si="100"/>
        <v>0</v>
      </c>
      <c r="F389" s="211">
        <f t="shared" ref="F389:V389" si="104">IF($E$389=0,0,F82*$E$389)</f>
        <v>0</v>
      </c>
      <c r="G389" s="211">
        <f t="shared" si="104"/>
        <v>0</v>
      </c>
      <c r="H389" s="211">
        <f t="shared" si="104"/>
        <v>0</v>
      </c>
      <c r="I389" s="211">
        <f t="shared" si="104"/>
        <v>0</v>
      </c>
      <c r="J389" s="211">
        <f t="shared" si="104"/>
        <v>0</v>
      </c>
      <c r="K389" s="211">
        <f t="shared" si="104"/>
        <v>0</v>
      </c>
      <c r="L389" s="211">
        <f t="shared" si="104"/>
        <v>0</v>
      </c>
      <c r="M389" s="211">
        <f t="shared" si="104"/>
        <v>0</v>
      </c>
      <c r="N389" s="211">
        <f t="shared" si="104"/>
        <v>0</v>
      </c>
      <c r="O389" s="211">
        <f t="shared" si="104"/>
        <v>0</v>
      </c>
      <c r="P389" s="211">
        <f t="shared" si="104"/>
        <v>0</v>
      </c>
      <c r="Q389" s="211">
        <f t="shared" si="104"/>
        <v>0</v>
      </c>
      <c r="R389" s="211">
        <f t="shared" si="104"/>
        <v>0</v>
      </c>
      <c r="S389" s="211">
        <f t="shared" si="104"/>
        <v>0</v>
      </c>
      <c r="T389" s="211">
        <f t="shared" si="104"/>
        <v>0</v>
      </c>
      <c r="U389" s="211">
        <f t="shared" si="104"/>
        <v>0</v>
      </c>
      <c r="V389" s="211">
        <f t="shared" si="104"/>
        <v>0</v>
      </c>
    </row>
    <row r="390" spans="2:22">
      <c r="B390" s="147" t="s">
        <v>334</v>
      </c>
      <c r="C390" s="147" t="s">
        <v>9</v>
      </c>
      <c r="D390" s="190" t="s">
        <v>383</v>
      </c>
      <c r="E390" s="292">
        <f t="shared" si="100"/>
        <v>0</v>
      </c>
      <c r="F390" s="211">
        <f t="shared" ref="F390:V390" si="105">IF($E$390=0,0,F83*$E$390)</f>
        <v>0</v>
      </c>
      <c r="G390" s="211">
        <f t="shared" si="105"/>
        <v>0</v>
      </c>
      <c r="H390" s="211">
        <f t="shared" si="105"/>
        <v>0</v>
      </c>
      <c r="I390" s="211">
        <f t="shared" si="105"/>
        <v>0</v>
      </c>
      <c r="J390" s="211">
        <f t="shared" si="105"/>
        <v>0</v>
      </c>
      <c r="K390" s="211">
        <f t="shared" si="105"/>
        <v>0</v>
      </c>
      <c r="L390" s="211">
        <f t="shared" si="105"/>
        <v>0</v>
      </c>
      <c r="M390" s="211">
        <f t="shared" si="105"/>
        <v>0</v>
      </c>
      <c r="N390" s="211">
        <f t="shared" si="105"/>
        <v>0</v>
      </c>
      <c r="O390" s="211">
        <f t="shared" si="105"/>
        <v>0</v>
      </c>
      <c r="P390" s="211">
        <f t="shared" si="105"/>
        <v>0</v>
      </c>
      <c r="Q390" s="211">
        <f t="shared" si="105"/>
        <v>0</v>
      </c>
      <c r="R390" s="211">
        <f t="shared" si="105"/>
        <v>0</v>
      </c>
      <c r="S390" s="211">
        <f t="shared" si="105"/>
        <v>0</v>
      </c>
      <c r="T390" s="211">
        <f t="shared" si="105"/>
        <v>0</v>
      </c>
      <c r="U390" s="211">
        <f t="shared" si="105"/>
        <v>0</v>
      </c>
      <c r="V390" s="211">
        <f t="shared" si="105"/>
        <v>0</v>
      </c>
    </row>
    <row r="391" spans="2:22">
      <c r="B391" s="147" t="s">
        <v>334</v>
      </c>
      <c r="C391" s="147" t="s">
        <v>394</v>
      </c>
      <c r="D391" s="306" t="s">
        <v>384</v>
      </c>
      <c r="E391" s="292">
        <f t="shared" si="100"/>
        <v>0</v>
      </c>
      <c r="F391" s="211">
        <f t="shared" ref="F391:V391" si="106">IF($E$391=0,0,F84*$E$391)</f>
        <v>0</v>
      </c>
      <c r="G391" s="211">
        <f t="shared" si="106"/>
        <v>0</v>
      </c>
      <c r="H391" s="211">
        <f t="shared" si="106"/>
        <v>0</v>
      </c>
      <c r="I391" s="211">
        <f t="shared" si="106"/>
        <v>0</v>
      </c>
      <c r="J391" s="211">
        <f t="shared" si="106"/>
        <v>0</v>
      </c>
      <c r="K391" s="211">
        <f t="shared" si="106"/>
        <v>0</v>
      </c>
      <c r="L391" s="211">
        <f t="shared" si="106"/>
        <v>0</v>
      </c>
      <c r="M391" s="211">
        <f t="shared" si="106"/>
        <v>0</v>
      </c>
      <c r="N391" s="211">
        <f t="shared" si="106"/>
        <v>0</v>
      </c>
      <c r="O391" s="211">
        <f t="shared" si="106"/>
        <v>0</v>
      </c>
      <c r="P391" s="211">
        <f t="shared" si="106"/>
        <v>0</v>
      </c>
      <c r="Q391" s="211">
        <f t="shared" si="106"/>
        <v>0</v>
      </c>
      <c r="R391" s="211">
        <f t="shared" si="106"/>
        <v>0</v>
      </c>
      <c r="S391" s="211">
        <f t="shared" si="106"/>
        <v>0</v>
      </c>
      <c r="T391" s="211">
        <f t="shared" si="106"/>
        <v>0</v>
      </c>
      <c r="U391" s="211">
        <f t="shared" si="106"/>
        <v>0</v>
      </c>
      <c r="V391" s="211">
        <f t="shared" si="106"/>
        <v>0</v>
      </c>
    </row>
    <row r="392" spans="2:22">
      <c r="B392" s="147" t="s">
        <v>334</v>
      </c>
      <c r="C392" s="147" t="s">
        <v>55</v>
      </c>
      <c r="D392" s="306" t="s">
        <v>385</v>
      </c>
      <c r="E392" s="292">
        <f t="shared" si="100"/>
        <v>0</v>
      </c>
      <c r="F392" s="211">
        <f t="shared" ref="F392:V392" si="107">IF($E$392=0,0,F85*$E$392)</f>
        <v>0</v>
      </c>
      <c r="G392" s="211">
        <f t="shared" si="107"/>
        <v>0</v>
      </c>
      <c r="H392" s="211">
        <f t="shared" si="107"/>
        <v>0</v>
      </c>
      <c r="I392" s="211">
        <f t="shared" si="107"/>
        <v>0</v>
      </c>
      <c r="J392" s="211">
        <f t="shared" si="107"/>
        <v>0</v>
      </c>
      <c r="K392" s="211">
        <f t="shared" si="107"/>
        <v>0</v>
      </c>
      <c r="L392" s="211">
        <f t="shared" si="107"/>
        <v>0</v>
      </c>
      <c r="M392" s="211">
        <f t="shared" si="107"/>
        <v>0</v>
      </c>
      <c r="N392" s="211">
        <f t="shared" si="107"/>
        <v>0</v>
      </c>
      <c r="O392" s="211">
        <f t="shared" si="107"/>
        <v>0</v>
      </c>
      <c r="P392" s="211">
        <f t="shared" si="107"/>
        <v>0</v>
      </c>
      <c r="Q392" s="211">
        <f t="shared" si="107"/>
        <v>0</v>
      </c>
      <c r="R392" s="211">
        <f t="shared" si="107"/>
        <v>0</v>
      </c>
      <c r="S392" s="211">
        <f t="shared" si="107"/>
        <v>0</v>
      </c>
      <c r="T392" s="211">
        <f t="shared" si="107"/>
        <v>0</v>
      </c>
      <c r="U392" s="211">
        <f t="shared" si="107"/>
        <v>0</v>
      </c>
      <c r="V392" s="211">
        <f t="shared" si="107"/>
        <v>0</v>
      </c>
    </row>
    <row r="393" spans="2:22">
      <c r="B393" s="147" t="s">
        <v>334</v>
      </c>
      <c r="C393" s="147" t="s">
        <v>25</v>
      </c>
      <c r="D393" s="306" t="s">
        <v>388</v>
      </c>
      <c r="E393" s="292">
        <f t="shared" si="100"/>
        <v>0</v>
      </c>
      <c r="F393" s="211">
        <f t="shared" ref="F393:V393" si="108">IF($E$393=0,0,F86*$E$393)</f>
        <v>0</v>
      </c>
      <c r="G393" s="211">
        <f t="shared" si="108"/>
        <v>0</v>
      </c>
      <c r="H393" s="211">
        <f t="shared" si="108"/>
        <v>0</v>
      </c>
      <c r="I393" s="211">
        <f t="shared" si="108"/>
        <v>0</v>
      </c>
      <c r="J393" s="211">
        <f t="shared" si="108"/>
        <v>0</v>
      </c>
      <c r="K393" s="211">
        <f t="shared" si="108"/>
        <v>0</v>
      </c>
      <c r="L393" s="211">
        <f t="shared" si="108"/>
        <v>0</v>
      </c>
      <c r="M393" s="211">
        <f t="shared" si="108"/>
        <v>0</v>
      </c>
      <c r="N393" s="211">
        <f t="shared" si="108"/>
        <v>0</v>
      </c>
      <c r="O393" s="211">
        <f t="shared" si="108"/>
        <v>0</v>
      </c>
      <c r="P393" s="211">
        <f t="shared" si="108"/>
        <v>0</v>
      </c>
      <c r="Q393" s="211">
        <f t="shared" si="108"/>
        <v>0</v>
      </c>
      <c r="R393" s="211">
        <f t="shared" si="108"/>
        <v>0</v>
      </c>
      <c r="S393" s="211">
        <f t="shared" si="108"/>
        <v>0</v>
      </c>
      <c r="T393" s="211">
        <f t="shared" si="108"/>
        <v>0</v>
      </c>
      <c r="U393" s="211">
        <f t="shared" si="108"/>
        <v>0</v>
      </c>
      <c r="V393" s="211">
        <f t="shared" si="108"/>
        <v>0</v>
      </c>
    </row>
    <row r="394" spans="2:22">
      <c r="B394" s="147" t="s">
        <v>334</v>
      </c>
      <c r="C394" s="147" t="s">
        <v>27</v>
      </c>
      <c r="D394" s="306" t="s">
        <v>389</v>
      </c>
      <c r="E394" s="292">
        <f t="shared" si="100"/>
        <v>0</v>
      </c>
      <c r="F394" s="211">
        <f t="shared" ref="F394:V394" si="109">IF($E$394=0,0,F87*$E$394)</f>
        <v>0</v>
      </c>
      <c r="G394" s="211">
        <f t="shared" si="109"/>
        <v>0</v>
      </c>
      <c r="H394" s="211">
        <f t="shared" si="109"/>
        <v>0</v>
      </c>
      <c r="I394" s="211">
        <f t="shared" si="109"/>
        <v>0</v>
      </c>
      <c r="J394" s="211">
        <f t="shared" si="109"/>
        <v>0</v>
      </c>
      <c r="K394" s="211">
        <f t="shared" si="109"/>
        <v>0</v>
      </c>
      <c r="L394" s="211">
        <f t="shared" si="109"/>
        <v>0</v>
      </c>
      <c r="M394" s="211">
        <f t="shared" si="109"/>
        <v>0</v>
      </c>
      <c r="N394" s="211">
        <f t="shared" si="109"/>
        <v>0</v>
      </c>
      <c r="O394" s="211">
        <f t="shared" si="109"/>
        <v>0</v>
      </c>
      <c r="P394" s="211">
        <f t="shared" si="109"/>
        <v>0</v>
      </c>
      <c r="Q394" s="211">
        <f t="shared" si="109"/>
        <v>0</v>
      </c>
      <c r="R394" s="211">
        <f t="shared" si="109"/>
        <v>0</v>
      </c>
      <c r="S394" s="211">
        <f t="shared" si="109"/>
        <v>0</v>
      </c>
      <c r="T394" s="211">
        <f t="shared" si="109"/>
        <v>0</v>
      </c>
      <c r="U394" s="211">
        <f t="shared" si="109"/>
        <v>0</v>
      </c>
      <c r="V394" s="211">
        <f t="shared" si="109"/>
        <v>0</v>
      </c>
    </row>
    <row r="395" spans="2:22">
      <c r="B395" s="147" t="s">
        <v>334</v>
      </c>
      <c r="C395" s="147" t="s">
        <v>37</v>
      </c>
      <c r="D395" s="306" t="s">
        <v>390</v>
      </c>
      <c r="E395" s="292">
        <f t="shared" si="100"/>
        <v>0</v>
      </c>
      <c r="F395" s="211">
        <f t="shared" ref="F395:V395" si="110">IF($E$395=0,0,F88*$E$395)</f>
        <v>0</v>
      </c>
      <c r="G395" s="211">
        <f t="shared" si="110"/>
        <v>0</v>
      </c>
      <c r="H395" s="211">
        <f t="shared" si="110"/>
        <v>0</v>
      </c>
      <c r="I395" s="211">
        <f t="shared" si="110"/>
        <v>0</v>
      </c>
      <c r="J395" s="211">
        <f t="shared" si="110"/>
        <v>0</v>
      </c>
      <c r="K395" s="211">
        <f t="shared" si="110"/>
        <v>0</v>
      </c>
      <c r="L395" s="211">
        <f t="shared" si="110"/>
        <v>0</v>
      </c>
      <c r="M395" s="211">
        <f t="shared" si="110"/>
        <v>0</v>
      </c>
      <c r="N395" s="211">
        <f t="shared" si="110"/>
        <v>0</v>
      </c>
      <c r="O395" s="211">
        <f t="shared" si="110"/>
        <v>0</v>
      </c>
      <c r="P395" s="211">
        <f t="shared" si="110"/>
        <v>0</v>
      </c>
      <c r="Q395" s="211">
        <f t="shared" si="110"/>
        <v>0</v>
      </c>
      <c r="R395" s="211">
        <f t="shared" si="110"/>
        <v>0</v>
      </c>
      <c r="S395" s="211">
        <f t="shared" si="110"/>
        <v>0</v>
      </c>
      <c r="T395" s="211">
        <f t="shared" si="110"/>
        <v>0</v>
      </c>
      <c r="U395" s="211">
        <f t="shared" si="110"/>
        <v>0</v>
      </c>
      <c r="V395" s="211">
        <f t="shared" si="110"/>
        <v>0</v>
      </c>
    </row>
    <row r="396" spans="2:22">
      <c r="B396" s="147" t="s">
        <v>334</v>
      </c>
      <c r="C396" s="147" t="s">
        <v>395</v>
      </c>
      <c r="D396" s="306" t="s">
        <v>391</v>
      </c>
      <c r="E396" s="292">
        <f t="shared" si="100"/>
        <v>0</v>
      </c>
      <c r="F396" s="211">
        <f t="shared" ref="F396:V396" si="111">IF($E$396=0,0,F89*$E$396)</f>
        <v>0</v>
      </c>
      <c r="G396" s="211">
        <f t="shared" si="111"/>
        <v>0</v>
      </c>
      <c r="H396" s="211">
        <f t="shared" si="111"/>
        <v>0</v>
      </c>
      <c r="I396" s="211">
        <f t="shared" si="111"/>
        <v>0</v>
      </c>
      <c r="J396" s="211">
        <f t="shared" si="111"/>
        <v>0</v>
      </c>
      <c r="K396" s="211">
        <f t="shared" si="111"/>
        <v>0</v>
      </c>
      <c r="L396" s="211">
        <f t="shared" si="111"/>
        <v>0</v>
      </c>
      <c r="M396" s="211">
        <f t="shared" si="111"/>
        <v>0</v>
      </c>
      <c r="N396" s="211">
        <f t="shared" si="111"/>
        <v>0</v>
      </c>
      <c r="O396" s="211">
        <f t="shared" si="111"/>
        <v>0</v>
      </c>
      <c r="P396" s="211">
        <f t="shared" si="111"/>
        <v>0</v>
      </c>
      <c r="Q396" s="211">
        <f t="shared" si="111"/>
        <v>0</v>
      </c>
      <c r="R396" s="211">
        <f t="shared" si="111"/>
        <v>0</v>
      </c>
      <c r="S396" s="211">
        <f t="shared" si="111"/>
        <v>0</v>
      </c>
      <c r="T396" s="211">
        <f t="shared" si="111"/>
        <v>0</v>
      </c>
      <c r="U396" s="211">
        <f t="shared" si="111"/>
        <v>0</v>
      </c>
      <c r="V396" s="211">
        <f t="shared" si="111"/>
        <v>0</v>
      </c>
    </row>
    <row r="397" spans="2:22">
      <c r="B397" s="147" t="s">
        <v>333</v>
      </c>
      <c r="C397" s="147" t="s">
        <v>398</v>
      </c>
      <c r="D397" s="306" t="s">
        <v>405</v>
      </c>
      <c r="E397" s="292">
        <f t="shared" si="100"/>
        <v>0</v>
      </c>
      <c r="F397" s="211">
        <f t="shared" ref="F397:V397" si="112">IF($E$397=0,0,F90*$E$397)</f>
        <v>0</v>
      </c>
      <c r="G397" s="211">
        <f t="shared" si="112"/>
        <v>0</v>
      </c>
      <c r="H397" s="211">
        <f t="shared" si="112"/>
        <v>0</v>
      </c>
      <c r="I397" s="211">
        <f t="shared" si="112"/>
        <v>0</v>
      </c>
      <c r="J397" s="211">
        <f t="shared" si="112"/>
        <v>0</v>
      </c>
      <c r="K397" s="211">
        <f t="shared" si="112"/>
        <v>0</v>
      </c>
      <c r="L397" s="211">
        <f t="shared" si="112"/>
        <v>0</v>
      </c>
      <c r="M397" s="211">
        <f t="shared" si="112"/>
        <v>0</v>
      </c>
      <c r="N397" s="211">
        <f t="shared" si="112"/>
        <v>0</v>
      </c>
      <c r="O397" s="211">
        <f t="shared" si="112"/>
        <v>0</v>
      </c>
      <c r="P397" s="211">
        <f t="shared" si="112"/>
        <v>0</v>
      </c>
      <c r="Q397" s="211">
        <f t="shared" si="112"/>
        <v>0</v>
      </c>
      <c r="R397" s="211">
        <f t="shared" si="112"/>
        <v>0</v>
      </c>
      <c r="S397" s="211">
        <f t="shared" si="112"/>
        <v>0</v>
      </c>
      <c r="T397" s="211">
        <f t="shared" si="112"/>
        <v>0</v>
      </c>
      <c r="U397" s="211">
        <f t="shared" si="112"/>
        <v>0</v>
      </c>
      <c r="V397" s="211">
        <f t="shared" si="112"/>
        <v>0</v>
      </c>
    </row>
    <row r="398" spans="2:22">
      <c r="B398" s="147"/>
      <c r="C398" s="147"/>
      <c r="D398" s="306"/>
      <c r="F398" s="211"/>
      <c r="G398" s="211"/>
      <c r="H398" s="211"/>
      <c r="I398" s="211"/>
      <c r="J398" s="211"/>
      <c r="K398" s="211"/>
      <c r="L398" s="211"/>
      <c r="M398" s="211"/>
      <c r="N398" s="211"/>
      <c r="O398" s="211"/>
      <c r="P398" s="211"/>
      <c r="Q398" s="211"/>
      <c r="R398" s="211"/>
      <c r="S398" s="211"/>
      <c r="T398" s="211"/>
      <c r="U398" s="211"/>
      <c r="V398" s="211"/>
    </row>
    <row r="399" spans="2:22">
      <c r="B399" s="147" t="s">
        <v>59</v>
      </c>
      <c r="C399" s="147" t="s">
        <v>7</v>
      </c>
      <c r="D399" s="306" t="s">
        <v>60</v>
      </c>
      <c r="E399" s="292">
        <f>E92</f>
        <v>0</v>
      </c>
      <c r="F399" s="211">
        <f t="shared" ref="F399:V399" si="113">IF($E$399=0,0,F92*$E$399)</f>
        <v>0</v>
      </c>
      <c r="G399" s="211">
        <f t="shared" si="113"/>
        <v>0</v>
      </c>
      <c r="H399" s="211">
        <f t="shared" si="113"/>
        <v>0</v>
      </c>
      <c r="I399" s="211">
        <f t="shared" si="113"/>
        <v>0</v>
      </c>
      <c r="J399" s="211">
        <f t="shared" si="113"/>
        <v>0</v>
      </c>
      <c r="K399" s="211">
        <f t="shared" si="113"/>
        <v>0</v>
      </c>
      <c r="L399" s="211">
        <f t="shared" si="113"/>
        <v>0</v>
      </c>
      <c r="M399" s="211">
        <f t="shared" si="113"/>
        <v>0</v>
      </c>
      <c r="N399" s="211">
        <f t="shared" si="113"/>
        <v>0</v>
      </c>
      <c r="O399" s="211">
        <f t="shared" si="113"/>
        <v>0</v>
      </c>
      <c r="P399" s="211">
        <f t="shared" si="113"/>
        <v>0</v>
      </c>
      <c r="Q399" s="211">
        <f t="shared" si="113"/>
        <v>0</v>
      </c>
      <c r="R399" s="211">
        <f t="shared" si="113"/>
        <v>0</v>
      </c>
      <c r="S399" s="211">
        <f t="shared" si="113"/>
        <v>0</v>
      </c>
      <c r="T399" s="211">
        <f t="shared" si="113"/>
        <v>0</v>
      </c>
      <c r="U399" s="211">
        <f t="shared" si="113"/>
        <v>0</v>
      </c>
      <c r="V399" s="211">
        <f t="shared" si="113"/>
        <v>0</v>
      </c>
    </row>
    <row r="400" spans="2:22">
      <c r="B400" s="147" t="s">
        <v>59</v>
      </c>
      <c r="C400" s="147" t="s">
        <v>12</v>
      </c>
      <c r="D400" s="306" t="s">
        <v>61</v>
      </c>
      <c r="E400" s="292">
        <f>E93</f>
        <v>0</v>
      </c>
      <c r="F400" s="211">
        <f t="shared" ref="F400:V400" si="114">IF($E$400=0,0,F93*$E$400)</f>
        <v>0</v>
      </c>
      <c r="G400" s="211">
        <f t="shared" si="114"/>
        <v>0</v>
      </c>
      <c r="H400" s="211">
        <f t="shared" si="114"/>
        <v>0</v>
      </c>
      <c r="I400" s="211">
        <f t="shared" si="114"/>
        <v>0</v>
      </c>
      <c r="J400" s="211">
        <f t="shared" si="114"/>
        <v>0</v>
      </c>
      <c r="K400" s="211">
        <f t="shared" si="114"/>
        <v>0</v>
      </c>
      <c r="L400" s="211">
        <f t="shared" si="114"/>
        <v>0</v>
      </c>
      <c r="M400" s="211">
        <f t="shared" si="114"/>
        <v>0</v>
      </c>
      <c r="N400" s="211">
        <f t="shared" si="114"/>
        <v>0</v>
      </c>
      <c r="O400" s="211">
        <f t="shared" si="114"/>
        <v>0</v>
      </c>
      <c r="P400" s="211">
        <f t="shared" si="114"/>
        <v>0</v>
      </c>
      <c r="Q400" s="211">
        <f t="shared" si="114"/>
        <v>0</v>
      </c>
      <c r="R400" s="211">
        <f t="shared" si="114"/>
        <v>0</v>
      </c>
      <c r="S400" s="211">
        <f t="shared" si="114"/>
        <v>0</v>
      </c>
      <c r="T400" s="211">
        <f t="shared" si="114"/>
        <v>0</v>
      </c>
      <c r="U400" s="211">
        <f t="shared" si="114"/>
        <v>0</v>
      </c>
      <c r="V400" s="211">
        <f t="shared" si="114"/>
        <v>0</v>
      </c>
    </row>
    <row r="401" spans="2:22">
      <c r="B401" s="147" t="s">
        <v>59</v>
      </c>
      <c r="C401" s="147" t="s">
        <v>9</v>
      </c>
      <c r="D401" s="306" t="s">
        <v>62</v>
      </c>
      <c r="E401" s="292">
        <f>E94</f>
        <v>0</v>
      </c>
      <c r="F401" s="211">
        <f t="shared" ref="F401:V401" si="115">IF($E$401=0,0,F94*$E$401)</f>
        <v>0</v>
      </c>
      <c r="G401" s="211">
        <f t="shared" si="115"/>
        <v>0</v>
      </c>
      <c r="H401" s="211">
        <f t="shared" si="115"/>
        <v>0</v>
      </c>
      <c r="I401" s="211">
        <f t="shared" si="115"/>
        <v>0</v>
      </c>
      <c r="J401" s="211">
        <f t="shared" si="115"/>
        <v>0</v>
      </c>
      <c r="K401" s="211">
        <f t="shared" si="115"/>
        <v>0</v>
      </c>
      <c r="L401" s="211">
        <f t="shared" si="115"/>
        <v>0</v>
      </c>
      <c r="M401" s="211">
        <f t="shared" si="115"/>
        <v>0</v>
      </c>
      <c r="N401" s="211">
        <f t="shared" si="115"/>
        <v>0</v>
      </c>
      <c r="O401" s="211">
        <f t="shared" si="115"/>
        <v>0</v>
      </c>
      <c r="P401" s="211">
        <f t="shared" si="115"/>
        <v>0</v>
      </c>
      <c r="Q401" s="211">
        <f t="shared" si="115"/>
        <v>0</v>
      </c>
      <c r="R401" s="211">
        <f t="shared" si="115"/>
        <v>0</v>
      </c>
      <c r="S401" s="211">
        <f t="shared" si="115"/>
        <v>0</v>
      </c>
      <c r="T401" s="211">
        <f t="shared" si="115"/>
        <v>0</v>
      </c>
      <c r="U401" s="211">
        <f t="shared" si="115"/>
        <v>0</v>
      </c>
      <c r="V401" s="211">
        <f t="shared" si="115"/>
        <v>0</v>
      </c>
    </row>
    <row r="402" spans="2:22">
      <c r="B402" s="147" t="s">
        <v>59</v>
      </c>
      <c r="C402" s="147" t="s">
        <v>16</v>
      </c>
      <c r="D402" s="306" t="s">
        <v>63</v>
      </c>
      <c r="E402" s="292">
        <f>E95</f>
        <v>0</v>
      </c>
      <c r="F402" s="211">
        <f t="shared" ref="F402:V402" si="116">IF($E$402=0,0,F95*$E$402)</f>
        <v>0</v>
      </c>
      <c r="G402" s="211">
        <f t="shared" si="116"/>
        <v>0</v>
      </c>
      <c r="H402" s="211">
        <f t="shared" si="116"/>
        <v>0</v>
      </c>
      <c r="I402" s="211">
        <f t="shared" si="116"/>
        <v>0</v>
      </c>
      <c r="J402" s="211">
        <f t="shared" si="116"/>
        <v>0</v>
      </c>
      <c r="K402" s="211">
        <f t="shared" si="116"/>
        <v>0</v>
      </c>
      <c r="L402" s="211">
        <f t="shared" si="116"/>
        <v>0</v>
      </c>
      <c r="M402" s="211">
        <f t="shared" si="116"/>
        <v>0</v>
      </c>
      <c r="N402" s="211">
        <f t="shared" si="116"/>
        <v>0</v>
      </c>
      <c r="O402" s="211">
        <f t="shared" si="116"/>
        <v>0</v>
      </c>
      <c r="P402" s="211">
        <f t="shared" si="116"/>
        <v>0</v>
      </c>
      <c r="Q402" s="211">
        <f t="shared" si="116"/>
        <v>0</v>
      </c>
      <c r="R402" s="211">
        <f t="shared" si="116"/>
        <v>0</v>
      </c>
      <c r="S402" s="211">
        <f t="shared" si="116"/>
        <v>0</v>
      </c>
      <c r="T402" s="211">
        <f t="shared" si="116"/>
        <v>0</v>
      </c>
      <c r="U402" s="211">
        <f t="shared" si="116"/>
        <v>0</v>
      </c>
      <c r="V402" s="211">
        <f t="shared" si="116"/>
        <v>0</v>
      </c>
    </row>
    <row r="403" spans="2:22">
      <c r="B403" s="147" t="s">
        <v>342</v>
      </c>
      <c r="C403" s="147" t="s">
        <v>398</v>
      </c>
      <c r="D403" s="306" t="s">
        <v>406</v>
      </c>
      <c r="E403" s="292">
        <f>E96</f>
        <v>0</v>
      </c>
      <c r="F403" s="211">
        <f t="shared" ref="F403:V403" si="117">IF($E$403=0,0,F96*$E$403)</f>
        <v>0</v>
      </c>
      <c r="G403" s="211">
        <f t="shared" si="117"/>
        <v>0</v>
      </c>
      <c r="H403" s="211">
        <f t="shared" si="117"/>
        <v>0</v>
      </c>
      <c r="I403" s="211">
        <f t="shared" si="117"/>
        <v>0</v>
      </c>
      <c r="J403" s="211">
        <f t="shared" si="117"/>
        <v>0</v>
      </c>
      <c r="K403" s="211">
        <f t="shared" si="117"/>
        <v>0</v>
      </c>
      <c r="L403" s="211">
        <f t="shared" si="117"/>
        <v>0</v>
      </c>
      <c r="M403" s="211">
        <f t="shared" si="117"/>
        <v>0</v>
      </c>
      <c r="N403" s="211">
        <f t="shared" si="117"/>
        <v>0</v>
      </c>
      <c r="O403" s="211">
        <f t="shared" si="117"/>
        <v>0</v>
      </c>
      <c r="P403" s="211">
        <f t="shared" si="117"/>
        <v>0</v>
      </c>
      <c r="Q403" s="211">
        <f t="shared" si="117"/>
        <v>0</v>
      </c>
      <c r="R403" s="211">
        <f t="shared" si="117"/>
        <v>0</v>
      </c>
      <c r="S403" s="211">
        <f t="shared" si="117"/>
        <v>0</v>
      </c>
      <c r="T403" s="211">
        <f t="shared" si="117"/>
        <v>0</v>
      </c>
      <c r="U403" s="211">
        <f t="shared" si="117"/>
        <v>0</v>
      </c>
      <c r="V403" s="211">
        <f t="shared" si="117"/>
        <v>0</v>
      </c>
    </row>
    <row r="404" spans="2:22">
      <c r="B404" s="147"/>
      <c r="C404" s="147"/>
      <c r="D404" s="306"/>
      <c r="F404" s="211"/>
      <c r="G404" s="211"/>
      <c r="H404" s="211"/>
      <c r="I404" s="211"/>
      <c r="J404" s="211"/>
      <c r="K404" s="211"/>
      <c r="L404" s="211"/>
      <c r="M404" s="211"/>
      <c r="N404" s="211"/>
      <c r="O404" s="211"/>
      <c r="P404" s="211"/>
      <c r="Q404" s="211"/>
      <c r="R404" s="211"/>
      <c r="S404" s="211"/>
      <c r="T404" s="211"/>
      <c r="U404" s="211"/>
      <c r="V404" s="211"/>
    </row>
    <row r="405" spans="2:22">
      <c r="B405" s="147" t="s">
        <v>64</v>
      </c>
      <c r="C405" s="147" t="s">
        <v>7</v>
      </c>
      <c r="D405" s="306" t="s">
        <v>65</v>
      </c>
      <c r="E405" s="292">
        <f t="shared" ref="E405:E412" si="118">E98</f>
        <v>0</v>
      </c>
      <c r="F405" s="211">
        <f t="shared" ref="F405:V405" si="119">IF($E$405=0,0,F98*$E$405)</f>
        <v>0</v>
      </c>
      <c r="G405" s="211">
        <f t="shared" si="119"/>
        <v>0</v>
      </c>
      <c r="H405" s="211">
        <f t="shared" si="119"/>
        <v>0</v>
      </c>
      <c r="I405" s="211">
        <f t="shared" si="119"/>
        <v>0</v>
      </c>
      <c r="J405" s="211">
        <f t="shared" si="119"/>
        <v>0</v>
      </c>
      <c r="K405" s="211">
        <f t="shared" si="119"/>
        <v>0</v>
      </c>
      <c r="L405" s="211">
        <f t="shared" si="119"/>
        <v>0</v>
      </c>
      <c r="M405" s="211">
        <f t="shared" si="119"/>
        <v>0</v>
      </c>
      <c r="N405" s="211">
        <f t="shared" si="119"/>
        <v>0</v>
      </c>
      <c r="O405" s="211">
        <f t="shared" si="119"/>
        <v>0</v>
      </c>
      <c r="P405" s="211">
        <f t="shared" si="119"/>
        <v>0</v>
      </c>
      <c r="Q405" s="211">
        <f t="shared" si="119"/>
        <v>0</v>
      </c>
      <c r="R405" s="211">
        <f t="shared" si="119"/>
        <v>0</v>
      </c>
      <c r="S405" s="211">
        <f t="shared" si="119"/>
        <v>0</v>
      </c>
      <c r="T405" s="211">
        <f t="shared" si="119"/>
        <v>0</v>
      </c>
      <c r="U405" s="211">
        <f t="shared" si="119"/>
        <v>0</v>
      </c>
      <c r="V405" s="211">
        <f t="shared" si="119"/>
        <v>0</v>
      </c>
    </row>
    <row r="406" spans="2:22">
      <c r="B406" s="147" t="s">
        <v>64</v>
      </c>
      <c r="C406" s="147" t="s">
        <v>12</v>
      </c>
      <c r="D406" s="306" t="s">
        <v>66</v>
      </c>
      <c r="E406" s="292">
        <f t="shared" si="118"/>
        <v>0</v>
      </c>
      <c r="F406" s="211">
        <f t="shared" ref="F406:V406" si="120">IF($E$406=0,0,F99*$E$406)</f>
        <v>0</v>
      </c>
      <c r="G406" s="211">
        <f t="shared" si="120"/>
        <v>0</v>
      </c>
      <c r="H406" s="211">
        <f t="shared" si="120"/>
        <v>0</v>
      </c>
      <c r="I406" s="211">
        <f t="shared" si="120"/>
        <v>0</v>
      </c>
      <c r="J406" s="211">
        <f t="shared" si="120"/>
        <v>0</v>
      </c>
      <c r="K406" s="211">
        <f t="shared" si="120"/>
        <v>0</v>
      </c>
      <c r="L406" s="211">
        <f t="shared" si="120"/>
        <v>0</v>
      </c>
      <c r="M406" s="211">
        <f t="shared" si="120"/>
        <v>0</v>
      </c>
      <c r="N406" s="211">
        <f t="shared" si="120"/>
        <v>0</v>
      </c>
      <c r="O406" s="211">
        <f t="shared" si="120"/>
        <v>0</v>
      </c>
      <c r="P406" s="211">
        <f t="shared" si="120"/>
        <v>0</v>
      </c>
      <c r="Q406" s="211">
        <f t="shared" si="120"/>
        <v>0</v>
      </c>
      <c r="R406" s="211">
        <f t="shared" si="120"/>
        <v>0</v>
      </c>
      <c r="S406" s="211">
        <f t="shared" si="120"/>
        <v>0</v>
      </c>
      <c r="T406" s="211">
        <f t="shared" si="120"/>
        <v>0</v>
      </c>
      <c r="U406" s="211">
        <f t="shared" si="120"/>
        <v>0</v>
      </c>
      <c r="V406" s="211">
        <f t="shared" si="120"/>
        <v>0</v>
      </c>
    </row>
    <row r="407" spans="2:22">
      <c r="B407" s="147" t="s">
        <v>64</v>
      </c>
      <c r="C407" s="147" t="s">
        <v>9</v>
      </c>
      <c r="D407" s="306" t="s">
        <v>67</v>
      </c>
      <c r="E407" s="292">
        <f t="shared" si="118"/>
        <v>0</v>
      </c>
      <c r="F407" s="211">
        <f t="shared" ref="F407:V407" si="121">IF($E$407=0,0,F100*$E$407)</f>
        <v>0</v>
      </c>
      <c r="G407" s="211">
        <f t="shared" si="121"/>
        <v>0</v>
      </c>
      <c r="H407" s="211">
        <f t="shared" si="121"/>
        <v>0</v>
      </c>
      <c r="I407" s="211">
        <f t="shared" si="121"/>
        <v>0</v>
      </c>
      <c r="J407" s="211">
        <f t="shared" si="121"/>
        <v>0</v>
      </c>
      <c r="K407" s="211">
        <f t="shared" si="121"/>
        <v>0</v>
      </c>
      <c r="L407" s="211">
        <f t="shared" si="121"/>
        <v>0</v>
      </c>
      <c r="M407" s="211">
        <f t="shared" si="121"/>
        <v>0</v>
      </c>
      <c r="N407" s="211">
        <f t="shared" si="121"/>
        <v>0</v>
      </c>
      <c r="O407" s="211">
        <f t="shared" si="121"/>
        <v>0</v>
      </c>
      <c r="P407" s="211">
        <f t="shared" si="121"/>
        <v>0</v>
      </c>
      <c r="Q407" s="211">
        <f t="shared" si="121"/>
        <v>0</v>
      </c>
      <c r="R407" s="211">
        <f t="shared" si="121"/>
        <v>0</v>
      </c>
      <c r="S407" s="211">
        <f t="shared" si="121"/>
        <v>0</v>
      </c>
      <c r="T407" s="211">
        <f t="shared" si="121"/>
        <v>0</v>
      </c>
      <c r="U407" s="211">
        <f t="shared" si="121"/>
        <v>0</v>
      </c>
      <c r="V407" s="211">
        <f t="shared" si="121"/>
        <v>0</v>
      </c>
    </row>
    <row r="408" spans="2:22">
      <c r="B408" s="147" t="s">
        <v>64</v>
      </c>
      <c r="C408" s="147" t="s">
        <v>16</v>
      </c>
      <c r="D408" s="306" t="s">
        <v>68</v>
      </c>
      <c r="E408" s="292">
        <f t="shared" si="118"/>
        <v>0</v>
      </c>
      <c r="F408" s="211">
        <f t="shared" ref="F408:V408" si="122">IF($E$408=0,0,F101*$E$408)</f>
        <v>0</v>
      </c>
      <c r="G408" s="211">
        <f t="shared" si="122"/>
        <v>0</v>
      </c>
      <c r="H408" s="211">
        <f t="shared" si="122"/>
        <v>0</v>
      </c>
      <c r="I408" s="211">
        <f t="shared" si="122"/>
        <v>0</v>
      </c>
      <c r="J408" s="211">
        <f t="shared" si="122"/>
        <v>0</v>
      </c>
      <c r="K408" s="211">
        <f t="shared" si="122"/>
        <v>0</v>
      </c>
      <c r="L408" s="211">
        <f t="shared" si="122"/>
        <v>0</v>
      </c>
      <c r="M408" s="211">
        <f t="shared" si="122"/>
        <v>0</v>
      </c>
      <c r="N408" s="211">
        <f t="shared" si="122"/>
        <v>0</v>
      </c>
      <c r="O408" s="211">
        <f t="shared" si="122"/>
        <v>0</v>
      </c>
      <c r="P408" s="211">
        <f t="shared" si="122"/>
        <v>0</v>
      </c>
      <c r="Q408" s="211">
        <f t="shared" si="122"/>
        <v>0</v>
      </c>
      <c r="R408" s="211">
        <f t="shared" si="122"/>
        <v>0</v>
      </c>
      <c r="S408" s="211">
        <f t="shared" si="122"/>
        <v>0</v>
      </c>
      <c r="T408" s="211">
        <f t="shared" si="122"/>
        <v>0</v>
      </c>
      <c r="U408" s="211">
        <f t="shared" si="122"/>
        <v>0</v>
      </c>
      <c r="V408" s="211">
        <f t="shared" si="122"/>
        <v>0</v>
      </c>
    </row>
    <row r="409" spans="2:22">
      <c r="B409" s="147" t="s">
        <v>64</v>
      </c>
      <c r="C409" s="147" t="s">
        <v>25</v>
      </c>
      <c r="D409" s="306" t="s">
        <v>69</v>
      </c>
      <c r="E409" s="292">
        <f t="shared" si="118"/>
        <v>0</v>
      </c>
      <c r="F409" s="211">
        <f t="shared" ref="F409:V409" si="123">IF($E$409=0,0,F102*$E$409)</f>
        <v>0</v>
      </c>
      <c r="G409" s="211">
        <f t="shared" si="123"/>
        <v>0</v>
      </c>
      <c r="H409" s="211">
        <f t="shared" si="123"/>
        <v>0</v>
      </c>
      <c r="I409" s="211">
        <f t="shared" si="123"/>
        <v>0</v>
      </c>
      <c r="J409" s="211">
        <f t="shared" si="123"/>
        <v>0</v>
      </c>
      <c r="K409" s="211">
        <f t="shared" si="123"/>
        <v>0</v>
      </c>
      <c r="L409" s="211">
        <f t="shared" si="123"/>
        <v>0</v>
      </c>
      <c r="M409" s="211">
        <f t="shared" si="123"/>
        <v>0</v>
      </c>
      <c r="N409" s="211">
        <f t="shared" si="123"/>
        <v>0</v>
      </c>
      <c r="O409" s="211">
        <f t="shared" si="123"/>
        <v>0</v>
      </c>
      <c r="P409" s="211">
        <f t="shared" si="123"/>
        <v>0</v>
      </c>
      <c r="Q409" s="211">
        <f t="shared" si="123"/>
        <v>0</v>
      </c>
      <c r="R409" s="211">
        <f t="shared" si="123"/>
        <v>0</v>
      </c>
      <c r="S409" s="211">
        <f t="shared" si="123"/>
        <v>0</v>
      </c>
      <c r="T409" s="211">
        <f t="shared" si="123"/>
        <v>0</v>
      </c>
      <c r="U409" s="211">
        <f t="shared" si="123"/>
        <v>0</v>
      </c>
      <c r="V409" s="211">
        <f t="shared" si="123"/>
        <v>0</v>
      </c>
    </row>
    <row r="410" spans="2:22">
      <c r="B410" s="147" t="s">
        <v>64</v>
      </c>
      <c r="C410" s="147" t="s">
        <v>27</v>
      </c>
      <c r="D410" s="306" t="s">
        <v>70</v>
      </c>
      <c r="E410" s="292">
        <f t="shared" si="118"/>
        <v>0</v>
      </c>
      <c r="F410" s="211">
        <f t="shared" ref="F410:V410" si="124">IF($E$410=0,0,F103*$E$410)</f>
        <v>0</v>
      </c>
      <c r="G410" s="211">
        <f t="shared" si="124"/>
        <v>0</v>
      </c>
      <c r="H410" s="211">
        <f t="shared" si="124"/>
        <v>0</v>
      </c>
      <c r="I410" s="211">
        <f t="shared" si="124"/>
        <v>0</v>
      </c>
      <c r="J410" s="211">
        <f t="shared" si="124"/>
        <v>0</v>
      </c>
      <c r="K410" s="211">
        <f t="shared" si="124"/>
        <v>0</v>
      </c>
      <c r="L410" s="211">
        <f t="shared" si="124"/>
        <v>0</v>
      </c>
      <c r="M410" s="211">
        <f t="shared" si="124"/>
        <v>0</v>
      </c>
      <c r="N410" s="211">
        <f t="shared" si="124"/>
        <v>0</v>
      </c>
      <c r="O410" s="211">
        <f t="shared" si="124"/>
        <v>0</v>
      </c>
      <c r="P410" s="211">
        <f t="shared" si="124"/>
        <v>0</v>
      </c>
      <c r="Q410" s="211">
        <f t="shared" si="124"/>
        <v>0</v>
      </c>
      <c r="R410" s="211">
        <f t="shared" si="124"/>
        <v>0</v>
      </c>
      <c r="S410" s="211">
        <f t="shared" si="124"/>
        <v>0</v>
      </c>
      <c r="T410" s="211">
        <f t="shared" si="124"/>
        <v>0</v>
      </c>
      <c r="U410" s="211">
        <f t="shared" si="124"/>
        <v>0</v>
      </c>
      <c r="V410" s="211">
        <f t="shared" si="124"/>
        <v>0</v>
      </c>
    </row>
    <row r="411" spans="2:22">
      <c r="B411" s="147" t="s">
        <v>64</v>
      </c>
      <c r="C411" s="147" t="s">
        <v>37</v>
      </c>
      <c r="D411" s="306" t="s">
        <v>71</v>
      </c>
      <c r="E411" s="292">
        <f t="shared" si="118"/>
        <v>0</v>
      </c>
      <c r="F411" s="211">
        <f t="shared" ref="F411:V411" si="125">IF($E$411=0,0,F104*$E$411)</f>
        <v>0</v>
      </c>
      <c r="G411" s="211">
        <f t="shared" si="125"/>
        <v>0</v>
      </c>
      <c r="H411" s="211">
        <f t="shared" si="125"/>
        <v>0</v>
      </c>
      <c r="I411" s="211">
        <f t="shared" si="125"/>
        <v>0</v>
      </c>
      <c r="J411" s="211">
        <f t="shared" si="125"/>
        <v>0</v>
      </c>
      <c r="K411" s="211">
        <f t="shared" si="125"/>
        <v>0</v>
      </c>
      <c r="L411" s="211">
        <f t="shared" si="125"/>
        <v>0</v>
      </c>
      <c r="M411" s="211">
        <f t="shared" si="125"/>
        <v>0</v>
      </c>
      <c r="N411" s="211">
        <f t="shared" si="125"/>
        <v>0</v>
      </c>
      <c r="O411" s="211">
        <f t="shared" si="125"/>
        <v>0</v>
      </c>
      <c r="P411" s="211">
        <f t="shared" si="125"/>
        <v>0</v>
      </c>
      <c r="Q411" s="211">
        <f t="shared" si="125"/>
        <v>0</v>
      </c>
      <c r="R411" s="211">
        <f t="shared" si="125"/>
        <v>0</v>
      </c>
      <c r="S411" s="211">
        <f t="shared" si="125"/>
        <v>0</v>
      </c>
      <c r="T411" s="211">
        <f t="shared" si="125"/>
        <v>0</v>
      </c>
      <c r="U411" s="211">
        <f t="shared" si="125"/>
        <v>0</v>
      </c>
      <c r="V411" s="211">
        <f t="shared" si="125"/>
        <v>0</v>
      </c>
    </row>
    <row r="412" spans="2:22">
      <c r="B412" s="147" t="s">
        <v>343</v>
      </c>
      <c r="C412" s="147" t="s">
        <v>398</v>
      </c>
      <c r="D412" s="306" t="s">
        <v>427</v>
      </c>
      <c r="E412" s="292">
        <f t="shared" si="118"/>
        <v>0</v>
      </c>
      <c r="F412" s="211">
        <f t="shared" ref="F412:V412" si="126">IF($E$412=0,0,F105*$E$412)</f>
        <v>0</v>
      </c>
      <c r="G412" s="211">
        <f t="shared" si="126"/>
        <v>0</v>
      </c>
      <c r="H412" s="211">
        <f t="shared" si="126"/>
        <v>0</v>
      </c>
      <c r="I412" s="211">
        <f t="shared" si="126"/>
        <v>0</v>
      </c>
      <c r="J412" s="211">
        <f t="shared" si="126"/>
        <v>0</v>
      </c>
      <c r="K412" s="211">
        <f t="shared" si="126"/>
        <v>0</v>
      </c>
      <c r="L412" s="211">
        <f t="shared" si="126"/>
        <v>0</v>
      </c>
      <c r="M412" s="211">
        <f t="shared" si="126"/>
        <v>0</v>
      </c>
      <c r="N412" s="211">
        <f t="shared" si="126"/>
        <v>0</v>
      </c>
      <c r="O412" s="211">
        <f t="shared" si="126"/>
        <v>0</v>
      </c>
      <c r="P412" s="211">
        <f t="shared" si="126"/>
        <v>0</v>
      </c>
      <c r="Q412" s="211">
        <f t="shared" si="126"/>
        <v>0</v>
      </c>
      <c r="R412" s="211">
        <f t="shared" si="126"/>
        <v>0</v>
      </c>
      <c r="S412" s="211">
        <f t="shared" si="126"/>
        <v>0</v>
      </c>
      <c r="T412" s="211">
        <f t="shared" si="126"/>
        <v>0</v>
      </c>
      <c r="U412" s="211">
        <f t="shared" si="126"/>
        <v>0</v>
      </c>
      <c r="V412" s="211">
        <f t="shared" si="126"/>
        <v>0</v>
      </c>
    </row>
    <row r="413" spans="2:22">
      <c r="B413" s="147"/>
      <c r="C413" s="147"/>
      <c r="D413" s="306"/>
      <c r="F413" s="211"/>
      <c r="G413" s="211"/>
      <c r="H413" s="211"/>
      <c r="I413" s="211"/>
      <c r="J413" s="211"/>
      <c r="K413" s="211"/>
      <c r="L413" s="211"/>
      <c r="M413" s="211"/>
      <c r="N413" s="211"/>
      <c r="O413" s="211"/>
      <c r="P413" s="211"/>
      <c r="Q413" s="211"/>
      <c r="R413" s="211"/>
      <c r="S413" s="211"/>
      <c r="T413" s="211"/>
      <c r="U413" s="211"/>
      <c r="V413" s="211"/>
    </row>
    <row r="414" spans="2:22">
      <c r="B414" s="147" t="s">
        <v>72</v>
      </c>
      <c r="C414" s="147" t="s">
        <v>12</v>
      </c>
      <c r="D414" s="306" t="s">
        <v>73</v>
      </c>
      <c r="E414" s="292">
        <f>E107</f>
        <v>0</v>
      </c>
      <c r="F414" s="211">
        <f t="shared" ref="F414:V414" si="127">IF($E$414=0,0,F107*$E$414)</f>
        <v>0</v>
      </c>
      <c r="G414" s="211">
        <f t="shared" si="127"/>
        <v>0</v>
      </c>
      <c r="H414" s="211">
        <f t="shared" si="127"/>
        <v>0</v>
      </c>
      <c r="I414" s="211">
        <f t="shared" si="127"/>
        <v>0</v>
      </c>
      <c r="J414" s="211">
        <f t="shared" si="127"/>
        <v>0</v>
      </c>
      <c r="K414" s="211">
        <f t="shared" si="127"/>
        <v>0</v>
      </c>
      <c r="L414" s="211">
        <f t="shared" si="127"/>
        <v>0</v>
      </c>
      <c r="M414" s="211">
        <f t="shared" si="127"/>
        <v>0</v>
      </c>
      <c r="N414" s="211">
        <f t="shared" si="127"/>
        <v>0</v>
      </c>
      <c r="O414" s="211">
        <f t="shared" si="127"/>
        <v>0</v>
      </c>
      <c r="P414" s="211">
        <f t="shared" si="127"/>
        <v>0</v>
      </c>
      <c r="Q414" s="211">
        <f t="shared" si="127"/>
        <v>0</v>
      </c>
      <c r="R414" s="211">
        <f t="shared" si="127"/>
        <v>0</v>
      </c>
      <c r="S414" s="211">
        <f t="shared" si="127"/>
        <v>0</v>
      </c>
      <c r="T414" s="211">
        <f t="shared" si="127"/>
        <v>0</v>
      </c>
      <c r="U414" s="211">
        <f t="shared" si="127"/>
        <v>0</v>
      </c>
      <c r="V414" s="211">
        <f t="shared" si="127"/>
        <v>0</v>
      </c>
    </row>
    <row r="415" spans="2:22">
      <c r="B415" s="147"/>
      <c r="C415" s="147"/>
      <c r="D415" s="306"/>
      <c r="F415" s="211"/>
      <c r="G415" s="211"/>
      <c r="H415" s="211"/>
      <c r="I415" s="211"/>
      <c r="J415" s="211"/>
      <c r="K415" s="211"/>
      <c r="L415" s="211"/>
      <c r="M415" s="211"/>
      <c r="N415" s="211"/>
      <c r="O415" s="211"/>
      <c r="P415" s="211"/>
      <c r="Q415" s="211"/>
      <c r="R415" s="211"/>
      <c r="S415" s="211"/>
      <c r="T415" s="211"/>
      <c r="U415" s="211"/>
      <c r="V415" s="211"/>
    </row>
    <row r="416" spans="2:22">
      <c r="B416" s="147" t="s">
        <v>74</v>
      </c>
      <c r="C416" s="147" t="s">
        <v>7</v>
      </c>
      <c r="D416" s="306" t="s">
        <v>75</v>
      </c>
      <c r="E416" s="292">
        <f t="shared" ref="E416:E423" si="128">E109</f>
        <v>0</v>
      </c>
      <c r="F416" s="211">
        <f t="shared" ref="F416:V416" si="129">IF($E$416=0,0,F109*$E$416)</f>
        <v>0</v>
      </c>
      <c r="G416" s="211">
        <f t="shared" si="129"/>
        <v>0</v>
      </c>
      <c r="H416" s="211">
        <f t="shared" si="129"/>
        <v>0</v>
      </c>
      <c r="I416" s="211">
        <f t="shared" si="129"/>
        <v>0</v>
      </c>
      <c r="J416" s="211">
        <f t="shared" si="129"/>
        <v>0</v>
      </c>
      <c r="K416" s="211">
        <f t="shared" si="129"/>
        <v>0</v>
      </c>
      <c r="L416" s="211">
        <f t="shared" si="129"/>
        <v>0</v>
      </c>
      <c r="M416" s="211">
        <f t="shared" si="129"/>
        <v>0</v>
      </c>
      <c r="N416" s="211">
        <f t="shared" si="129"/>
        <v>0</v>
      </c>
      <c r="O416" s="211">
        <f t="shared" si="129"/>
        <v>0</v>
      </c>
      <c r="P416" s="211">
        <f t="shared" si="129"/>
        <v>0</v>
      </c>
      <c r="Q416" s="211">
        <f t="shared" si="129"/>
        <v>0</v>
      </c>
      <c r="R416" s="211">
        <f t="shared" si="129"/>
        <v>0</v>
      </c>
      <c r="S416" s="211">
        <f t="shared" si="129"/>
        <v>0</v>
      </c>
      <c r="T416" s="211">
        <f t="shared" si="129"/>
        <v>0</v>
      </c>
      <c r="U416" s="211">
        <f t="shared" si="129"/>
        <v>0</v>
      </c>
      <c r="V416" s="211">
        <f t="shared" si="129"/>
        <v>0</v>
      </c>
    </row>
    <row r="417" spans="2:22">
      <c r="B417" s="147" t="s">
        <v>74</v>
      </c>
      <c r="C417" s="147" t="s">
        <v>12</v>
      </c>
      <c r="D417" s="306" t="s">
        <v>76</v>
      </c>
      <c r="E417" s="292">
        <f t="shared" si="128"/>
        <v>0</v>
      </c>
      <c r="F417" s="211">
        <f t="shared" ref="F417:V417" si="130">IF($E$417=0,0,F110*$E$417)</f>
        <v>0</v>
      </c>
      <c r="G417" s="211">
        <f t="shared" si="130"/>
        <v>0</v>
      </c>
      <c r="H417" s="211">
        <f t="shared" si="130"/>
        <v>0</v>
      </c>
      <c r="I417" s="211">
        <f t="shared" si="130"/>
        <v>0</v>
      </c>
      <c r="J417" s="211">
        <f t="shared" si="130"/>
        <v>0</v>
      </c>
      <c r="K417" s="211">
        <f t="shared" si="130"/>
        <v>0</v>
      </c>
      <c r="L417" s="211">
        <f t="shared" si="130"/>
        <v>0</v>
      </c>
      <c r="M417" s="211">
        <f t="shared" si="130"/>
        <v>0</v>
      </c>
      <c r="N417" s="211">
        <f t="shared" si="130"/>
        <v>0</v>
      </c>
      <c r="O417" s="211">
        <f t="shared" si="130"/>
        <v>0</v>
      </c>
      <c r="P417" s="211">
        <f t="shared" si="130"/>
        <v>0</v>
      </c>
      <c r="Q417" s="211">
        <f t="shared" si="130"/>
        <v>0</v>
      </c>
      <c r="R417" s="211">
        <f t="shared" si="130"/>
        <v>0</v>
      </c>
      <c r="S417" s="211">
        <f t="shared" si="130"/>
        <v>0</v>
      </c>
      <c r="T417" s="211">
        <f t="shared" si="130"/>
        <v>0</v>
      </c>
      <c r="U417" s="211">
        <f t="shared" si="130"/>
        <v>0</v>
      </c>
      <c r="V417" s="211">
        <f t="shared" si="130"/>
        <v>0</v>
      </c>
    </row>
    <row r="418" spans="2:22">
      <c r="B418" s="147" t="s">
        <v>74</v>
      </c>
      <c r="C418" s="147" t="s">
        <v>9</v>
      </c>
      <c r="D418" s="306" t="s">
        <v>77</v>
      </c>
      <c r="E418" s="292">
        <f t="shared" si="128"/>
        <v>0</v>
      </c>
      <c r="F418" s="211">
        <f t="shared" ref="F418:V418" si="131">IF($E$418=0,0,F111*$E$418)</f>
        <v>0</v>
      </c>
      <c r="G418" s="211">
        <f t="shared" si="131"/>
        <v>0</v>
      </c>
      <c r="H418" s="211">
        <f t="shared" si="131"/>
        <v>0</v>
      </c>
      <c r="I418" s="211">
        <f t="shared" si="131"/>
        <v>0</v>
      </c>
      <c r="J418" s="211">
        <f t="shared" si="131"/>
        <v>0</v>
      </c>
      <c r="K418" s="211">
        <f t="shared" si="131"/>
        <v>0</v>
      </c>
      <c r="L418" s="211">
        <f t="shared" si="131"/>
        <v>0</v>
      </c>
      <c r="M418" s="211">
        <f t="shared" si="131"/>
        <v>0</v>
      </c>
      <c r="N418" s="211">
        <f t="shared" si="131"/>
        <v>0</v>
      </c>
      <c r="O418" s="211">
        <f t="shared" si="131"/>
        <v>0</v>
      </c>
      <c r="P418" s="211">
        <f t="shared" si="131"/>
        <v>0</v>
      </c>
      <c r="Q418" s="211">
        <f t="shared" si="131"/>
        <v>0</v>
      </c>
      <c r="R418" s="211">
        <f t="shared" si="131"/>
        <v>0</v>
      </c>
      <c r="S418" s="211">
        <f t="shared" si="131"/>
        <v>0</v>
      </c>
      <c r="T418" s="211">
        <f t="shared" si="131"/>
        <v>0</v>
      </c>
      <c r="U418" s="211">
        <f t="shared" si="131"/>
        <v>0</v>
      </c>
      <c r="V418" s="211">
        <f t="shared" si="131"/>
        <v>0</v>
      </c>
    </row>
    <row r="419" spans="2:22">
      <c r="B419" s="147" t="s">
        <v>74</v>
      </c>
      <c r="C419" s="147" t="s">
        <v>16</v>
      </c>
      <c r="D419" s="306" t="s">
        <v>78</v>
      </c>
      <c r="E419" s="292">
        <f t="shared" si="128"/>
        <v>0</v>
      </c>
      <c r="F419" s="211">
        <f t="shared" ref="F419:V419" si="132">IF($E$419=0,0,F112*$E$419)</f>
        <v>0</v>
      </c>
      <c r="G419" s="211">
        <f t="shared" si="132"/>
        <v>0</v>
      </c>
      <c r="H419" s="211">
        <f t="shared" si="132"/>
        <v>0</v>
      </c>
      <c r="I419" s="211">
        <f t="shared" si="132"/>
        <v>0</v>
      </c>
      <c r="J419" s="211">
        <f t="shared" si="132"/>
        <v>0</v>
      </c>
      <c r="K419" s="211">
        <f t="shared" si="132"/>
        <v>0</v>
      </c>
      <c r="L419" s="211">
        <f t="shared" si="132"/>
        <v>0</v>
      </c>
      <c r="M419" s="211">
        <f t="shared" si="132"/>
        <v>0</v>
      </c>
      <c r="N419" s="211">
        <f t="shared" si="132"/>
        <v>0</v>
      </c>
      <c r="O419" s="211">
        <f t="shared" si="132"/>
        <v>0</v>
      </c>
      <c r="P419" s="211">
        <f t="shared" si="132"/>
        <v>0</v>
      </c>
      <c r="Q419" s="211">
        <f t="shared" si="132"/>
        <v>0</v>
      </c>
      <c r="R419" s="211">
        <f t="shared" si="132"/>
        <v>0</v>
      </c>
      <c r="S419" s="211">
        <f t="shared" si="132"/>
        <v>0</v>
      </c>
      <c r="T419" s="211">
        <f t="shared" si="132"/>
        <v>0</v>
      </c>
      <c r="U419" s="211">
        <f t="shared" si="132"/>
        <v>0</v>
      </c>
      <c r="V419" s="211">
        <f t="shared" si="132"/>
        <v>0</v>
      </c>
    </row>
    <row r="420" spans="2:22">
      <c r="B420" s="147" t="s">
        <v>74</v>
      </c>
      <c r="C420" s="147" t="s">
        <v>25</v>
      </c>
      <c r="D420" s="306" t="s">
        <v>79</v>
      </c>
      <c r="E420" s="292">
        <f t="shared" si="128"/>
        <v>0</v>
      </c>
      <c r="F420" s="211">
        <f t="shared" ref="F420:V420" si="133">IF($E$420=0,0,F113*$E$420)</f>
        <v>0</v>
      </c>
      <c r="G420" s="211">
        <f t="shared" si="133"/>
        <v>0</v>
      </c>
      <c r="H420" s="211">
        <f t="shared" si="133"/>
        <v>0</v>
      </c>
      <c r="I420" s="211">
        <f t="shared" si="133"/>
        <v>0</v>
      </c>
      <c r="J420" s="211">
        <f t="shared" si="133"/>
        <v>0</v>
      </c>
      <c r="K420" s="211">
        <f t="shared" si="133"/>
        <v>0</v>
      </c>
      <c r="L420" s="211">
        <f t="shared" si="133"/>
        <v>0</v>
      </c>
      <c r="M420" s="211">
        <f t="shared" si="133"/>
        <v>0</v>
      </c>
      <c r="N420" s="211">
        <f t="shared" si="133"/>
        <v>0</v>
      </c>
      <c r="O420" s="211">
        <f t="shared" si="133"/>
        <v>0</v>
      </c>
      <c r="P420" s="211">
        <f t="shared" si="133"/>
        <v>0</v>
      </c>
      <c r="Q420" s="211">
        <f t="shared" si="133"/>
        <v>0</v>
      </c>
      <c r="R420" s="211">
        <f t="shared" si="133"/>
        <v>0</v>
      </c>
      <c r="S420" s="211">
        <f t="shared" si="133"/>
        <v>0</v>
      </c>
      <c r="T420" s="211">
        <f t="shared" si="133"/>
        <v>0</v>
      </c>
      <c r="U420" s="211">
        <f t="shared" si="133"/>
        <v>0</v>
      </c>
      <c r="V420" s="211">
        <f t="shared" si="133"/>
        <v>0</v>
      </c>
    </row>
    <row r="421" spans="2:22">
      <c r="B421" s="147" t="s">
        <v>74</v>
      </c>
      <c r="C421" s="147" t="s">
        <v>27</v>
      </c>
      <c r="D421" s="306" t="s">
        <v>80</v>
      </c>
      <c r="E421" s="292">
        <f t="shared" si="128"/>
        <v>0</v>
      </c>
      <c r="F421" s="211">
        <f t="shared" ref="F421:V421" si="134">IF($E$421=0,0,F114*$E$421)</f>
        <v>0</v>
      </c>
      <c r="G421" s="211">
        <f t="shared" si="134"/>
        <v>0</v>
      </c>
      <c r="H421" s="211">
        <f t="shared" si="134"/>
        <v>0</v>
      </c>
      <c r="I421" s="211">
        <f t="shared" si="134"/>
        <v>0</v>
      </c>
      <c r="J421" s="211">
        <f t="shared" si="134"/>
        <v>0</v>
      </c>
      <c r="K421" s="211">
        <f t="shared" si="134"/>
        <v>0</v>
      </c>
      <c r="L421" s="211">
        <f t="shared" si="134"/>
        <v>0</v>
      </c>
      <c r="M421" s="211">
        <f t="shared" si="134"/>
        <v>0</v>
      </c>
      <c r="N421" s="211">
        <f t="shared" si="134"/>
        <v>0</v>
      </c>
      <c r="O421" s="211">
        <f t="shared" si="134"/>
        <v>0</v>
      </c>
      <c r="P421" s="211">
        <f t="shared" si="134"/>
        <v>0</v>
      </c>
      <c r="Q421" s="211">
        <f t="shared" si="134"/>
        <v>0</v>
      </c>
      <c r="R421" s="211">
        <f t="shared" si="134"/>
        <v>0</v>
      </c>
      <c r="S421" s="211">
        <f t="shared" si="134"/>
        <v>0</v>
      </c>
      <c r="T421" s="211">
        <f t="shared" si="134"/>
        <v>0</v>
      </c>
      <c r="U421" s="211">
        <f t="shared" si="134"/>
        <v>0</v>
      </c>
      <c r="V421" s="211">
        <f t="shared" si="134"/>
        <v>0</v>
      </c>
    </row>
    <row r="422" spans="2:22">
      <c r="B422" s="147" t="s">
        <v>74</v>
      </c>
      <c r="C422" s="147" t="s">
        <v>37</v>
      </c>
      <c r="D422" s="306" t="s">
        <v>81</v>
      </c>
      <c r="E422" s="292">
        <f t="shared" si="128"/>
        <v>0</v>
      </c>
      <c r="F422" s="211">
        <f t="shared" ref="F422:V422" si="135">IF($E$422=0,0,F115*$E$422)</f>
        <v>0</v>
      </c>
      <c r="G422" s="211">
        <f t="shared" si="135"/>
        <v>0</v>
      </c>
      <c r="H422" s="211">
        <f t="shared" si="135"/>
        <v>0</v>
      </c>
      <c r="I422" s="211">
        <f t="shared" si="135"/>
        <v>0</v>
      </c>
      <c r="J422" s="211">
        <f t="shared" si="135"/>
        <v>0</v>
      </c>
      <c r="K422" s="211">
        <f t="shared" si="135"/>
        <v>0</v>
      </c>
      <c r="L422" s="211">
        <f t="shared" si="135"/>
        <v>0</v>
      </c>
      <c r="M422" s="211">
        <f t="shared" si="135"/>
        <v>0</v>
      </c>
      <c r="N422" s="211">
        <f t="shared" si="135"/>
        <v>0</v>
      </c>
      <c r="O422" s="211">
        <f t="shared" si="135"/>
        <v>0</v>
      </c>
      <c r="P422" s="211">
        <f t="shared" si="135"/>
        <v>0</v>
      </c>
      <c r="Q422" s="211">
        <f t="shared" si="135"/>
        <v>0</v>
      </c>
      <c r="R422" s="211">
        <f t="shared" si="135"/>
        <v>0</v>
      </c>
      <c r="S422" s="211">
        <f t="shared" si="135"/>
        <v>0</v>
      </c>
      <c r="T422" s="211">
        <f t="shared" si="135"/>
        <v>0</v>
      </c>
      <c r="U422" s="211">
        <f t="shared" si="135"/>
        <v>0</v>
      </c>
      <c r="V422" s="211">
        <f t="shared" si="135"/>
        <v>0</v>
      </c>
    </row>
    <row r="423" spans="2:22">
      <c r="B423" s="147" t="s">
        <v>344</v>
      </c>
      <c r="C423" s="147" t="s">
        <v>398</v>
      </c>
      <c r="D423" s="306" t="s">
        <v>407</v>
      </c>
      <c r="E423" s="292">
        <f t="shared" si="128"/>
        <v>0</v>
      </c>
      <c r="F423" s="211">
        <f t="shared" ref="F423:V423" si="136">IF($E$423=0,0,F116*$E$423)</f>
        <v>0</v>
      </c>
      <c r="G423" s="211">
        <f t="shared" si="136"/>
        <v>0</v>
      </c>
      <c r="H423" s="211">
        <f t="shared" si="136"/>
        <v>0</v>
      </c>
      <c r="I423" s="211">
        <f t="shared" si="136"/>
        <v>0</v>
      </c>
      <c r="J423" s="211">
        <f t="shared" si="136"/>
        <v>0</v>
      </c>
      <c r="K423" s="211">
        <f t="shared" si="136"/>
        <v>0</v>
      </c>
      <c r="L423" s="211">
        <f t="shared" si="136"/>
        <v>0</v>
      </c>
      <c r="M423" s="211">
        <f t="shared" si="136"/>
        <v>0</v>
      </c>
      <c r="N423" s="211">
        <f t="shared" si="136"/>
        <v>0</v>
      </c>
      <c r="O423" s="211">
        <f t="shared" si="136"/>
        <v>0</v>
      </c>
      <c r="P423" s="211">
        <f t="shared" si="136"/>
        <v>0</v>
      </c>
      <c r="Q423" s="211">
        <f t="shared" si="136"/>
        <v>0</v>
      </c>
      <c r="R423" s="211">
        <f t="shared" si="136"/>
        <v>0</v>
      </c>
      <c r="S423" s="211">
        <f t="shared" si="136"/>
        <v>0</v>
      </c>
      <c r="T423" s="211">
        <f t="shared" si="136"/>
        <v>0</v>
      </c>
      <c r="U423" s="211">
        <f t="shared" si="136"/>
        <v>0</v>
      </c>
      <c r="V423" s="211">
        <f t="shared" si="136"/>
        <v>0</v>
      </c>
    </row>
    <row r="424" spans="2:22">
      <c r="B424" s="147"/>
      <c r="C424" s="147"/>
      <c r="D424" s="306"/>
      <c r="F424" s="211"/>
      <c r="G424" s="211"/>
      <c r="H424" s="211"/>
      <c r="I424" s="211"/>
      <c r="J424" s="211"/>
      <c r="K424" s="211"/>
      <c r="L424" s="211"/>
      <c r="M424" s="211"/>
      <c r="N424" s="211"/>
      <c r="O424" s="211"/>
      <c r="P424" s="211"/>
      <c r="Q424" s="211"/>
      <c r="R424" s="211"/>
      <c r="S424" s="211"/>
      <c r="T424" s="211"/>
      <c r="U424" s="211"/>
      <c r="V424" s="211"/>
    </row>
    <row r="425" spans="2:22">
      <c r="B425" s="147" t="s">
        <v>82</v>
      </c>
      <c r="C425" s="147" t="s">
        <v>7</v>
      </c>
      <c r="D425" s="306" t="s">
        <v>83</v>
      </c>
      <c r="E425" s="292">
        <f t="shared" ref="E425:E431" si="137">E118</f>
        <v>0</v>
      </c>
      <c r="F425" s="211">
        <f t="shared" ref="F425:V425" si="138">IF($E$425=0,0,F118*$E$425)</f>
        <v>0</v>
      </c>
      <c r="G425" s="211">
        <f t="shared" si="138"/>
        <v>0</v>
      </c>
      <c r="H425" s="211">
        <f t="shared" si="138"/>
        <v>0</v>
      </c>
      <c r="I425" s="211">
        <f t="shared" si="138"/>
        <v>0</v>
      </c>
      <c r="J425" s="211">
        <f t="shared" si="138"/>
        <v>0</v>
      </c>
      <c r="K425" s="211">
        <f t="shared" si="138"/>
        <v>0</v>
      </c>
      <c r="L425" s="211">
        <f t="shared" si="138"/>
        <v>0</v>
      </c>
      <c r="M425" s="211">
        <f t="shared" si="138"/>
        <v>0</v>
      </c>
      <c r="N425" s="211">
        <f t="shared" si="138"/>
        <v>0</v>
      </c>
      <c r="O425" s="211">
        <f t="shared" si="138"/>
        <v>0</v>
      </c>
      <c r="P425" s="211">
        <f t="shared" si="138"/>
        <v>0</v>
      </c>
      <c r="Q425" s="211">
        <f t="shared" si="138"/>
        <v>0</v>
      </c>
      <c r="R425" s="211">
        <f t="shared" si="138"/>
        <v>0</v>
      </c>
      <c r="S425" s="211">
        <f t="shared" si="138"/>
        <v>0</v>
      </c>
      <c r="T425" s="211">
        <f t="shared" si="138"/>
        <v>0</v>
      </c>
      <c r="U425" s="211">
        <f t="shared" si="138"/>
        <v>0</v>
      </c>
      <c r="V425" s="211">
        <f t="shared" si="138"/>
        <v>0</v>
      </c>
    </row>
    <row r="426" spans="2:22">
      <c r="B426" s="147" t="s">
        <v>82</v>
      </c>
      <c r="C426" s="147" t="s">
        <v>12</v>
      </c>
      <c r="D426" s="306" t="s">
        <v>84</v>
      </c>
      <c r="E426" s="292">
        <f t="shared" si="137"/>
        <v>0</v>
      </c>
      <c r="F426" s="211">
        <f t="shared" ref="F426:V426" si="139">IF($E$426=0,0,F119*$E$426)</f>
        <v>0</v>
      </c>
      <c r="G426" s="211">
        <f t="shared" si="139"/>
        <v>0</v>
      </c>
      <c r="H426" s="211">
        <f t="shared" si="139"/>
        <v>0</v>
      </c>
      <c r="I426" s="211">
        <f t="shared" si="139"/>
        <v>0</v>
      </c>
      <c r="J426" s="211">
        <f t="shared" si="139"/>
        <v>0</v>
      </c>
      <c r="K426" s="211">
        <f t="shared" si="139"/>
        <v>0</v>
      </c>
      <c r="L426" s="211">
        <f t="shared" si="139"/>
        <v>0</v>
      </c>
      <c r="M426" s="211">
        <f t="shared" si="139"/>
        <v>0</v>
      </c>
      <c r="N426" s="211">
        <f t="shared" si="139"/>
        <v>0</v>
      </c>
      <c r="O426" s="211">
        <f t="shared" si="139"/>
        <v>0</v>
      </c>
      <c r="P426" s="211">
        <f t="shared" si="139"/>
        <v>0</v>
      </c>
      <c r="Q426" s="211">
        <f t="shared" si="139"/>
        <v>0</v>
      </c>
      <c r="R426" s="211">
        <f t="shared" si="139"/>
        <v>0</v>
      </c>
      <c r="S426" s="211">
        <f t="shared" si="139"/>
        <v>0</v>
      </c>
      <c r="T426" s="211">
        <f t="shared" si="139"/>
        <v>0</v>
      </c>
      <c r="U426" s="211">
        <f t="shared" si="139"/>
        <v>0</v>
      </c>
      <c r="V426" s="211">
        <f t="shared" si="139"/>
        <v>0</v>
      </c>
    </row>
    <row r="427" spans="2:22">
      <c r="B427" s="147" t="s">
        <v>82</v>
      </c>
      <c r="C427" s="147" t="s">
        <v>9</v>
      </c>
      <c r="D427" s="306" t="s">
        <v>85</v>
      </c>
      <c r="E427" s="292">
        <f t="shared" si="137"/>
        <v>0</v>
      </c>
      <c r="F427" s="211">
        <f t="shared" ref="F427:V427" si="140">IF($E$427=0,0,F120*$E$427)</f>
        <v>0</v>
      </c>
      <c r="G427" s="211">
        <f t="shared" si="140"/>
        <v>0</v>
      </c>
      <c r="H427" s="211">
        <f t="shared" si="140"/>
        <v>0</v>
      </c>
      <c r="I427" s="211">
        <f t="shared" si="140"/>
        <v>0</v>
      </c>
      <c r="J427" s="211">
        <f t="shared" si="140"/>
        <v>0</v>
      </c>
      <c r="K427" s="211">
        <f t="shared" si="140"/>
        <v>0</v>
      </c>
      <c r="L427" s="211">
        <f t="shared" si="140"/>
        <v>0</v>
      </c>
      <c r="M427" s="211">
        <f t="shared" si="140"/>
        <v>0</v>
      </c>
      <c r="N427" s="211">
        <f t="shared" si="140"/>
        <v>0</v>
      </c>
      <c r="O427" s="211">
        <f t="shared" si="140"/>
        <v>0</v>
      </c>
      <c r="P427" s="211">
        <f t="shared" si="140"/>
        <v>0</v>
      </c>
      <c r="Q427" s="211">
        <f t="shared" si="140"/>
        <v>0</v>
      </c>
      <c r="R427" s="211">
        <f t="shared" si="140"/>
        <v>0</v>
      </c>
      <c r="S427" s="211">
        <f t="shared" si="140"/>
        <v>0</v>
      </c>
      <c r="T427" s="211">
        <f t="shared" si="140"/>
        <v>0</v>
      </c>
      <c r="U427" s="211">
        <f t="shared" si="140"/>
        <v>0</v>
      </c>
      <c r="V427" s="211">
        <f t="shared" si="140"/>
        <v>0</v>
      </c>
    </row>
    <row r="428" spans="2:22">
      <c r="B428" s="147" t="s">
        <v>82</v>
      </c>
      <c r="C428" s="147" t="s">
        <v>16</v>
      </c>
      <c r="D428" s="306" t="s">
        <v>86</v>
      </c>
      <c r="E428" s="292">
        <f t="shared" si="137"/>
        <v>0</v>
      </c>
      <c r="F428" s="211">
        <f t="shared" ref="F428:V428" si="141">IF($E$428=0,0,F121*$E$428)</f>
        <v>0</v>
      </c>
      <c r="G428" s="211">
        <f t="shared" si="141"/>
        <v>0</v>
      </c>
      <c r="H428" s="211">
        <f t="shared" si="141"/>
        <v>0</v>
      </c>
      <c r="I428" s="211">
        <f t="shared" si="141"/>
        <v>0</v>
      </c>
      <c r="J428" s="211">
        <f t="shared" si="141"/>
        <v>0</v>
      </c>
      <c r="K428" s="211">
        <f t="shared" si="141"/>
        <v>0</v>
      </c>
      <c r="L428" s="211">
        <f t="shared" si="141"/>
        <v>0</v>
      </c>
      <c r="M428" s="211">
        <f t="shared" si="141"/>
        <v>0</v>
      </c>
      <c r="N428" s="211">
        <f t="shared" si="141"/>
        <v>0</v>
      </c>
      <c r="O428" s="211">
        <f t="shared" si="141"/>
        <v>0</v>
      </c>
      <c r="P428" s="211">
        <f t="shared" si="141"/>
        <v>0</v>
      </c>
      <c r="Q428" s="211">
        <f t="shared" si="141"/>
        <v>0</v>
      </c>
      <c r="R428" s="211">
        <f t="shared" si="141"/>
        <v>0</v>
      </c>
      <c r="S428" s="211">
        <f t="shared" si="141"/>
        <v>0</v>
      </c>
      <c r="T428" s="211">
        <f t="shared" si="141"/>
        <v>0</v>
      </c>
      <c r="U428" s="211">
        <f t="shared" si="141"/>
        <v>0</v>
      </c>
      <c r="V428" s="211">
        <f t="shared" si="141"/>
        <v>0</v>
      </c>
    </row>
    <row r="429" spans="2:22">
      <c r="B429" s="147" t="s">
        <v>82</v>
      </c>
      <c r="C429" s="147" t="s">
        <v>88</v>
      </c>
      <c r="D429" s="306" t="s">
        <v>87</v>
      </c>
      <c r="E429" s="292">
        <f t="shared" si="137"/>
        <v>0</v>
      </c>
      <c r="F429" s="211">
        <f t="shared" ref="F429:V429" si="142">IF($E$429=0,0,F122*$E$429)</f>
        <v>0</v>
      </c>
      <c r="G429" s="211">
        <f t="shared" si="142"/>
        <v>0</v>
      </c>
      <c r="H429" s="211">
        <f t="shared" si="142"/>
        <v>0</v>
      </c>
      <c r="I429" s="211">
        <f t="shared" si="142"/>
        <v>0</v>
      </c>
      <c r="J429" s="211">
        <f t="shared" si="142"/>
        <v>0</v>
      </c>
      <c r="K429" s="211">
        <f t="shared" si="142"/>
        <v>0</v>
      </c>
      <c r="L429" s="211">
        <f t="shared" si="142"/>
        <v>0</v>
      </c>
      <c r="M429" s="211">
        <f t="shared" si="142"/>
        <v>0</v>
      </c>
      <c r="N429" s="211">
        <f t="shared" si="142"/>
        <v>0</v>
      </c>
      <c r="O429" s="211">
        <f t="shared" si="142"/>
        <v>0</v>
      </c>
      <c r="P429" s="211">
        <f t="shared" si="142"/>
        <v>0</v>
      </c>
      <c r="Q429" s="211">
        <f t="shared" si="142"/>
        <v>0</v>
      </c>
      <c r="R429" s="211">
        <f t="shared" si="142"/>
        <v>0</v>
      </c>
      <c r="S429" s="211">
        <f t="shared" si="142"/>
        <v>0</v>
      </c>
      <c r="T429" s="211">
        <f t="shared" si="142"/>
        <v>0</v>
      </c>
      <c r="U429" s="211">
        <f t="shared" si="142"/>
        <v>0</v>
      </c>
      <c r="V429" s="211">
        <f t="shared" si="142"/>
        <v>0</v>
      </c>
    </row>
    <row r="430" spans="2:22">
      <c r="B430" s="147" t="s">
        <v>82</v>
      </c>
      <c r="C430" s="147" t="s">
        <v>90</v>
      </c>
      <c r="D430" s="306" t="s">
        <v>89</v>
      </c>
      <c r="E430" s="292">
        <f t="shared" si="137"/>
        <v>0</v>
      </c>
      <c r="F430" s="211">
        <f t="shared" ref="F430:V430" si="143">IF($E$430=0,0,F123*$E$430)</f>
        <v>0</v>
      </c>
      <c r="G430" s="211">
        <f t="shared" si="143"/>
        <v>0</v>
      </c>
      <c r="H430" s="211">
        <f t="shared" si="143"/>
        <v>0</v>
      </c>
      <c r="I430" s="211">
        <f t="shared" si="143"/>
        <v>0</v>
      </c>
      <c r="J430" s="211">
        <f t="shared" si="143"/>
        <v>0</v>
      </c>
      <c r="K430" s="211">
        <f t="shared" si="143"/>
        <v>0</v>
      </c>
      <c r="L430" s="211">
        <f t="shared" si="143"/>
        <v>0</v>
      </c>
      <c r="M430" s="211">
        <f t="shared" si="143"/>
        <v>0</v>
      </c>
      <c r="N430" s="211">
        <f t="shared" si="143"/>
        <v>0</v>
      </c>
      <c r="O430" s="211">
        <f t="shared" si="143"/>
        <v>0</v>
      </c>
      <c r="P430" s="211">
        <f t="shared" si="143"/>
        <v>0</v>
      </c>
      <c r="Q430" s="211">
        <f t="shared" si="143"/>
        <v>0</v>
      </c>
      <c r="R430" s="211">
        <f t="shared" si="143"/>
        <v>0</v>
      </c>
      <c r="S430" s="211">
        <f t="shared" si="143"/>
        <v>0</v>
      </c>
      <c r="T430" s="211">
        <f t="shared" si="143"/>
        <v>0</v>
      </c>
      <c r="U430" s="211">
        <f t="shared" si="143"/>
        <v>0</v>
      </c>
      <c r="V430" s="211">
        <f t="shared" si="143"/>
        <v>0</v>
      </c>
    </row>
    <row r="431" spans="2:22">
      <c r="B431" s="147" t="s">
        <v>345</v>
      </c>
      <c r="C431" s="147" t="s">
        <v>398</v>
      </c>
      <c r="D431" s="306" t="s">
        <v>408</v>
      </c>
      <c r="E431" s="292">
        <f t="shared" si="137"/>
        <v>0</v>
      </c>
      <c r="F431" s="211">
        <f t="shared" ref="F431:V431" si="144">IF($E$431=0,0,F124*$E$431)</f>
        <v>0</v>
      </c>
      <c r="G431" s="211">
        <f t="shared" si="144"/>
        <v>0</v>
      </c>
      <c r="H431" s="211">
        <f t="shared" si="144"/>
        <v>0</v>
      </c>
      <c r="I431" s="211">
        <f t="shared" si="144"/>
        <v>0</v>
      </c>
      <c r="J431" s="211">
        <f t="shared" si="144"/>
        <v>0</v>
      </c>
      <c r="K431" s="211">
        <f t="shared" si="144"/>
        <v>0</v>
      </c>
      <c r="L431" s="211">
        <f t="shared" si="144"/>
        <v>0</v>
      </c>
      <c r="M431" s="211">
        <f t="shared" si="144"/>
        <v>0</v>
      </c>
      <c r="N431" s="211">
        <f t="shared" si="144"/>
        <v>0</v>
      </c>
      <c r="O431" s="211">
        <f t="shared" si="144"/>
        <v>0</v>
      </c>
      <c r="P431" s="211">
        <f t="shared" si="144"/>
        <v>0</v>
      </c>
      <c r="Q431" s="211">
        <f t="shared" si="144"/>
        <v>0</v>
      </c>
      <c r="R431" s="211">
        <f t="shared" si="144"/>
        <v>0</v>
      </c>
      <c r="S431" s="211">
        <f t="shared" si="144"/>
        <v>0</v>
      </c>
      <c r="T431" s="211">
        <f t="shared" si="144"/>
        <v>0</v>
      </c>
      <c r="U431" s="211">
        <f t="shared" si="144"/>
        <v>0</v>
      </c>
      <c r="V431" s="211">
        <f t="shared" si="144"/>
        <v>0</v>
      </c>
    </row>
    <row r="432" spans="2:22">
      <c r="B432" s="147"/>
      <c r="C432" s="147"/>
      <c r="D432" s="306"/>
      <c r="F432" s="211"/>
      <c r="G432" s="211"/>
      <c r="H432" s="211"/>
      <c r="I432" s="211"/>
      <c r="J432" s="211"/>
      <c r="K432" s="211"/>
      <c r="L432" s="211"/>
      <c r="M432" s="211"/>
      <c r="N432" s="211"/>
      <c r="O432" s="211"/>
      <c r="P432" s="211"/>
      <c r="Q432" s="211"/>
      <c r="R432" s="211"/>
      <c r="S432" s="211"/>
      <c r="T432" s="211"/>
      <c r="U432" s="211"/>
      <c r="V432" s="211"/>
    </row>
    <row r="433" spans="2:22">
      <c r="B433" s="147" t="s">
        <v>91</v>
      </c>
      <c r="C433" s="147" t="s">
        <v>7</v>
      </c>
      <c r="D433" s="306" t="s">
        <v>92</v>
      </c>
      <c r="E433" s="292">
        <f t="shared" ref="E433:E440" si="145">E126</f>
        <v>0</v>
      </c>
      <c r="F433" s="211">
        <f t="shared" ref="F433:V433" si="146">IF($E$433=0,0,F126*$E$433)</f>
        <v>0</v>
      </c>
      <c r="G433" s="211">
        <f t="shared" si="146"/>
        <v>0</v>
      </c>
      <c r="H433" s="211">
        <f t="shared" si="146"/>
        <v>0</v>
      </c>
      <c r="I433" s="211">
        <f t="shared" si="146"/>
        <v>0</v>
      </c>
      <c r="J433" s="211">
        <f t="shared" si="146"/>
        <v>0</v>
      </c>
      <c r="K433" s="211">
        <f t="shared" si="146"/>
        <v>0</v>
      </c>
      <c r="L433" s="211">
        <f t="shared" si="146"/>
        <v>0</v>
      </c>
      <c r="M433" s="211">
        <f t="shared" si="146"/>
        <v>0</v>
      </c>
      <c r="N433" s="211">
        <f t="shared" si="146"/>
        <v>0</v>
      </c>
      <c r="O433" s="211">
        <f t="shared" si="146"/>
        <v>0</v>
      </c>
      <c r="P433" s="211">
        <f t="shared" si="146"/>
        <v>0</v>
      </c>
      <c r="Q433" s="211">
        <f t="shared" si="146"/>
        <v>0</v>
      </c>
      <c r="R433" s="211">
        <f t="shared" si="146"/>
        <v>0</v>
      </c>
      <c r="S433" s="211">
        <f t="shared" si="146"/>
        <v>0</v>
      </c>
      <c r="T433" s="211">
        <f t="shared" si="146"/>
        <v>0</v>
      </c>
      <c r="U433" s="211">
        <f t="shared" si="146"/>
        <v>0</v>
      </c>
      <c r="V433" s="211">
        <f t="shared" si="146"/>
        <v>0</v>
      </c>
    </row>
    <row r="434" spans="2:22">
      <c r="B434" s="147" t="s">
        <v>91</v>
      </c>
      <c r="C434" s="147" t="s">
        <v>12</v>
      </c>
      <c r="D434" s="306" t="s">
        <v>93</v>
      </c>
      <c r="E434" s="292">
        <f t="shared" si="145"/>
        <v>0</v>
      </c>
      <c r="F434" s="211">
        <f t="shared" ref="F434:V434" si="147">IF($E$434=0,0,F127*$E$434)</f>
        <v>0</v>
      </c>
      <c r="G434" s="211">
        <f t="shared" si="147"/>
        <v>0</v>
      </c>
      <c r="H434" s="211">
        <f t="shared" si="147"/>
        <v>0</v>
      </c>
      <c r="I434" s="211">
        <f t="shared" si="147"/>
        <v>0</v>
      </c>
      <c r="J434" s="211">
        <f t="shared" si="147"/>
        <v>0</v>
      </c>
      <c r="K434" s="211">
        <f t="shared" si="147"/>
        <v>0</v>
      </c>
      <c r="L434" s="211">
        <f t="shared" si="147"/>
        <v>0</v>
      </c>
      <c r="M434" s="211">
        <f t="shared" si="147"/>
        <v>0</v>
      </c>
      <c r="N434" s="211">
        <f t="shared" si="147"/>
        <v>0</v>
      </c>
      <c r="O434" s="211">
        <f t="shared" si="147"/>
        <v>0</v>
      </c>
      <c r="P434" s="211">
        <f t="shared" si="147"/>
        <v>0</v>
      </c>
      <c r="Q434" s="211">
        <f t="shared" si="147"/>
        <v>0</v>
      </c>
      <c r="R434" s="211">
        <f t="shared" si="147"/>
        <v>0</v>
      </c>
      <c r="S434" s="211">
        <f t="shared" si="147"/>
        <v>0</v>
      </c>
      <c r="T434" s="211">
        <f t="shared" si="147"/>
        <v>0</v>
      </c>
      <c r="U434" s="211">
        <f t="shared" si="147"/>
        <v>0</v>
      </c>
      <c r="V434" s="211">
        <f t="shared" si="147"/>
        <v>0</v>
      </c>
    </row>
    <row r="435" spans="2:22">
      <c r="B435" s="147" t="s">
        <v>91</v>
      </c>
      <c r="C435" s="147" t="s">
        <v>9</v>
      </c>
      <c r="D435" s="306" t="s">
        <v>94</v>
      </c>
      <c r="E435" s="292">
        <f t="shared" si="145"/>
        <v>0</v>
      </c>
      <c r="F435" s="211">
        <f t="shared" ref="F435:V435" si="148">IF($E$435=0,0,F128*$E$435)</f>
        <v>0</v>
      </c>
      <c r="G435" s="211">
        <f t="shared" si="148"/>
        <v>0</v>
      </c>
      <c r="H435" s="211">
        <f t="shared" si="148"/>
        <v>0</v>
      </c>
      <c r="I435" s="211">
        <f t="shared" si="148"/>
        <v>0</v>
      </c>
      <c r="J435" s="211">
        <f t="shared" si="148"/>
        <v>0</v>
      </c>
      <c r="K435" s="211">
        <f t="shared" si="148"/>
        <v>0</v>
      </c>
      <c r="L435" s="211">
        <f t="shared" si="148"/>
        <v>0</v>
      </c>
      <c r="M435" s="211">
        <f t="shared" si="148"/>
        <v>0</v>
      </c>
      <c r="N435" s="211">
        <f t="shared" si="148"/>
        <v>0</v>
      </c>
      <c r="O435" s="211">
        <f t="shared" si="148"/>
        <v>0</v>
      </c>
      <c r="P435" s="211">
        <f t="shared" si="148"/>
        <v>0</v>
      </c>
      <c r="Q435" s="211">
        <f t="shared" si="148"/>
        <v>0</v>
      </c>
      <c r="R435" s="211">
        <f t="shared" si="148"/>
        <v>0</v>
      </c>
      <c r="S435" s="211">
        <f t="shared" si="148"/>
        <v>0</v>
      </c>
      <c r="T435" s="211">
        <f t="shared" si="148"/>
        <v>0</v>
      </c>
      <c r="U435" s="211">
        <f t="shared" si="148"/>
        <v>0</v>
      </c>
      <c r="V435" s="211">
        <f t="shared" si="148"/>
        <v>0</v>
      </c>
    </row>
    <row r="436" spans="2:22">
      <c r="B436" s="147" t="s">
        <v>91</v>
      </c>
      <c r="C436" s="147" t="s">
        <v>16</v>
      </c>
      <c r="D436" s="306" t="s">
        <v>95</v>
      </c>
      <c r="E436" s="292">
        <f t="shared" si="145"/>
        <v>0</v>
      </c>
      <c r="F436" s="211">
        <f t="shared" ref="F436:V436" si="149">IF($E$436=0,0,F129*$E$436)</f>
        <v>0</v>
      </c>
      <c r="G436" s="211">
        <f t="shared" si="149"/>
        <v>0</v>
      </c>
      <c r="H436" s="211">
        <f t="shared" si="149"/>
        <v>0</v>
      </c>
      <c r="I436" s="211">
        <f t="shared" si="149"/>
        <v>0</v>
      </c>
      <c r="J436" s="211">
        <f t="shared" si="149"/>
        <v>0</v>
      </c>
      <c r="K436" s="211">
        <f t="shared" si="149"/>
        <v>0</v>
      </c>
      <c r="L436" s="211">
        <f t="shared" si="149"/>
        <v>0</v>
      </c>
      <c r="M436" s="211">
        <f t="shared" si="149"/>
        <v>0</v>
      </c>
      <c r="N436" s="211">
        <f t="shared" si="149"/>
        <v>0</v>
      </c>
      <c r="O436" s="211">
        <f t="shared" si="149"/>
        <v>0</v>
      </c>
      <c r="P436" s="211">
        <f t="shared" si="149"/>
        <v>0</v>
      </c>
      <c r="Q436" s="211">
        <f t="shared" si="149"/>
        <v>0</v>
      </c>
      <c r="R436" s="211">
        <f t="shared" si="149"/>
        <v>0</v>
      </c>
      <c r="S436" s="211">
        <f t="shared" si="149"/>
        <v>0</v>
      </c>
      <c r="T436" s="211">
        <f t="shared" si="149"/>
        <v>0</v>
      </c>
      <c r="U436" s="211">
        <f t="shared" si="149"/>
        <v>0</v>
      </c>
      <c r="V436" s="211">
        <f t="shared" si="149"/>
        <v>0</v>
      </c>
    </row>
    <row r="437" spans="2:22">
      <c r="B437" s="147" t="s">
        <v>91</v>
      </c>
      <c r="C437" s="147" t="s">
        <v>90</v>
      </c>
      <c r="D437" s="306" t="s">
        <v>96</v>
      </c>
      <c r="E437" s="292">
        <f t="shared" si="145"/>
        <v>0</v>
      </c>
      <c r="F437" s="211">
        <f t="shared" ref="F437:V437" si="150">IF($E$437=0,0,F130*$E$437)</f>
        <v>0</v>
      </c>
      <c r="G437" s="211">
        <f t="shared" si="150"/>
        <v>0</v>
      </c>
      <c r="H437" s="211">
        <f t="shared" si="150"/>
        <v>0</v>
      </c>
      <c r="I437" s="211">
        <f t="shared" si="150"/>
        <v>0</v>
      </c>
      <c r="J437" s="211">
        <f t="shared" si="150"/>
        <v>0</v>
      </c>
      <c r="K437" s="211">
        <f t="shared" si="150"/>
        <v>0</v>
      </c>
      <c r="L437" s="211">
        <f t="shared" si="150"/>
        <v>0</v>
      </c>
      <c r="M437" s="211">
        <f t="shared" si="150"/>
        <v>0</v>
      </c>
      <c r="N437" s="211">
        <f t="shared" si="150"/>
        <v>0</v>
      </c>
      <c r="O437" s="211">
        <f t="shared" si="150"/>
        <v>0</v>
      </c>
      <c r="P437" s="211">
        <f t="shared" si="150"/>
        <v>0</v>
      </c>
      <c r="Q437" s="211">
        <f t="shared" si="150"/>
        <v>0</v>
      </c>
      <c r="R437" s="211">
        <f t="shared" si="150"/>
        <v>0</v>
      </c>
      <c r="S437" s="211">
        <f t="shared" si="150"/>
        <v>0</v>
      </c>
      <c r="T437" s="211">
        <f t="shared" si="150"/>
        <v>0</v>
      </c>
      <c r="U437" s="211">
        <f t="shared" si="150"/>
        <v>0</v>
      </c>
      <c r="V437" s="211">
        <f t="shared" si="150"/>
        <v>0</v>
      </c>
    </row>
    <row r="438" spans="2:22">
      <c r="B438" s="147" t="s">
        <v>91</v>
      </c>
      <c r="C438" s="147" t="s">
        <v>27</v>
      </c>
      <c r="D438" s="306" t="s">
        <v>97</v>
      </c>
      <c r="E438" s="292">
        <f t="shared" si="145"/>
        <v>0</v>
      </c>
      <c r="F438" s="211">
        <f t="shared" ref="F438:V438" si="151">IF($E$438=0,0,F131*$E$438)</f>
        <v>0</v>
      </c>
      <c r="G438" s="211">
        <f t="shared" si="151"/>
        <v>0</v>
      </c>
      <c r="H438" s="211">
        <f t="shared" si="151"/>
        <v>0</v>
      </c>
      <c r="I438" s="211">
        <f t="shared" si="151"/>
        <v>0</v>
      </c>
      <c r="J438" s="211">
        <f t="shared" si="151"/>
        <v>0</v>
      </c>
      <c r="K438" s="211">
        <f t="shared" si="151"/>
        <v>0</v>
      </c>
      <c r="L438" s="211">
        <f t="shared" si="151"/>
        <v>0</v>
      </c>
      <c r="M438" s="211">
        <f t="shared" si="151"/>
        <v>0</v>
      </c>
      <c r="N438" s="211">
        <f t="shared" si="151"/>
        <v>0</v>
      </c>
      <c r="O438" s="211">
        <f t="shared" si="151"/>
        <v>0</v>
      </c>
      <c r="P438" s="211">
        <f t="shared" si="151"/>
        <v>0</v>
      </c>
      <c r="Q438" s="211">
        <f t="shared" si="151"/>
        <v>0</v>
      </c>
      <c r="R438" s="211">
        <f t="shared" si="151"/>
        <v>0</v>
      </c>
      <c r="S438" s="211">
        <f t="shared" si="151"/>
        <v>0</v>
      </c>
      <c r="T438" s="211">
        <f t="shared" si="151"/>
        <v>0</v>
      </c>
      <c r="U438" s="211">
        <f t="shared" si="151"/>
        <v>0</v>
      </c>
      <c r="V438" s="211">
        <f t="shared" si="151"/>
        <v>0</v>
      </c>
    </row>
    <row r="439" spans="2:22">
      <c r="B439" s="147" t="s">
        <v>91</v>
      </c>
      <c r="C439" s="147" t="s">
        <v>37</v>
      </c>
      <c r="D439" s="306" t="s">
        <v>98</v>
      </c>
      <c r="E439" s="292">
        <f t="shared" si="145"/>
        <v>0</v>
      </c>
      <c r="F439" s="211">
        <f t="shared" ref="F439:V439" si="152">IF($E$439=0,0,F132*$E$439)</f>
        <v>0</v>
      </c>
      <c r="G439" s="211">
        <f t="shared" si="152"/>
        <v>0</v>
      </c>
      <c r="H439" s="211">
        <f t="shared" si="152"/>
        <v>0</v>
      </c>
      <c r="I439" s="211">
        <f t="shared" si="152"/>
        <v>0</v>
      </c>
      <c r="J439" s="211">
        <f t="shared" si="152"/>
        <v>0</v>
      </c>
      <c r="K439" s="211">
        <f t="shared" si="152"/>
        <v>0</v>
      </c>
      <c r="L439" s="211">
        <f t="shared" si="152"/>
        <v>0</v>
      </c>
      <c r="M439" s="211">
        <f t="shared" si="152"/>
        <v>0</v>
      </c>
      <c r="N439" s="211">
        <f t="shared" si="152"/>
        <v>0</v>
      </c>
      <c r="O439" s="211">
        <f t="shared" si="152"/>
        <v>0</v>
      </c>
      <c r="P439" s="211">
        <f t="shared" si="152"/>
        <v>0</v>
      </c>
      <c r="Q439" s="211">
        <f t="shared" si="152"/>
        <v>0</v>
      </c>
      <c r="R439" s="211">
        <f t="shared" si="152"/>
        <v>0</v>
      </c>
      <c r="S439" s="211">
        <f t="shared" si="152"/>
        <v>0</v>
      </c>
      <c r="T439" s="211">
        <f t="shared" si="152"/>
        <v>0</v>
      </c>
      <c r="U439" s="211">
        <f t="shared" si="152"/>
        <v>0</v>
      </c>
      <c r="V439" s="211">
        <f t="shared" si="152"/>
        <v>0</v>
      </c>
    </row>
    <row r="440" spans="2:22">
      <c r="B440" s="147" t="s">
        <v>346</v>
      </c>
      <c r="C440" s="147" t="s">
        <v>398</v>
      </c>
      <c r="D440" s="306" t="s">
        <v>409</v>
      </c>
      <c r="E440" s="292">
        <f t="shared" si="145"/>
        <v>0</v>
      </c>
      <c r="F440" s="211">
        <f t="shared" ref="F440:V440" si="153">IF($E$440=0,0,F133*$E$440)</f>
        <v>0</v>
      </c>
      <c r="G440" s="211">
        <f t="shared" si="153"/>
        <v>0</v>
      </c>
      <c r="H440" s="211">
        <f t="shared" si="153"/>
        <v>0</v>
      </c>
      <c r="I440" s="211">
        <f t="shared" si="153"/>
        <v>0</v>
      </c>
      <c r="J440" s="211">
        <f t="shared" si="153"/>
        <v>0</v>
      </c>
      <c r="K440" s="211">
        <f t="shared" si="153"/>
        <v>0</v>
      </c>
      <c r="L440" s="211">
        <f t="shared" si="153"/>
        <v>0</v>
      </c>
      <c r="M440" s="211">
        <f t="shared" si="153"/>
        <v>0</v>
      </c>
      <c r="N440" s="211">
        <f t="shared" si="153"/>
        <v>0</v>
      </c>
      <c r="O440" s="211">
        <f t="shared" si="153"/>
        <v>0</v>
      </c>
      <c r="P440" s="211">
        <f t="shared" si="153"/>
        <v>0</v>
      </c>
      <c r="Q440" s="211">
        <f t="shared" si="153"/>
        <v>0</v>
      </c>
      <c r="R440" s="211">
        <f t="shared" si="153"/>
        <v>0</v>
      </c>
      <c r="S440" s="211">
        <f t="shared" si="153"/>
        <v>0</v>
      </c>
      <c r="T440" s="211">
        <f t="shared" si="153"/>
        <v>0</v>
      </c>
      <c r="U440" s="211">
        <f t="shared" si="153"/>
        <v>0</v>
      </c>
      <c r="V440" s="211">
        <f t="shared" si="153"/>
        <v>0</v>
      </c>
    </row>
    <row r="441" spans="2:22">
      <c r="B441" s="147"/>
      <c r="C441" s="147"/>
      <c r="D441" s="306"/>
      <c r="F441" s="211"/>
      <c r="G441" s="211"/>
      <c r="H441" s="211"/>
      <c r="I441" s="211"/>
      <c r="J441" s="211"/>
      <c r="K441" s="211"/>
      <c r="L441" s="211"/>
      <c r="M441" s="211"/>
      <c r="N441" s="211"/>
      <c r="O441" s="211"/>
      <c r="P441" s="211"/>
      <c r="Q441" s="211"/>
      <c r="R441" s="211"/>
      <c r="S441" s="211"/>
      <c r="T441" s="211"/>
      <c r="U441" s="211"/>
      <c r="V441" s="211"/>
    </row>
    <row r="442" spans="2:22">
      <c r="B442" s="147" t="s">
        <v>99</v>
      </c>
      <c r="C442" s="147" t="s">
        <v>7</v>
      </c>
      <c r="D442" s="306" t="s">
        <v>228</v>
      </c>
      <c r="E442" s="292">
        <f t="shared" ref="E442:E449" si="154">E135</f>
        <v>0</v>
      </c>
      <c r="F442" s="211">
        <f t="shared" ref="F442:V442" si="155">IF($E$442=0,0,F135*$E$442)</f>
        <v>0</v>
      </c>
      <c r="G442" s="211">
        <f t="shared" si="155"/>
        <v>0</v>
      </c>
      <c r="H442" s="211">
        <f t="shared" si="155"/>
        <v>0</v>
      </c>
      <c r="I442" s="211">
        <f t="shared" si="155"/>
        <v>0</v>
      </c>
      <c r="J442" s="211">
        <f t="shared" si="155"/>
        <v>0</v>
      </c>
      <c r="K442" s="211">
        <f t="shared" si="155"/>
        <v>0</v>
      </c>
      <c r="L442" s="211">
        <f t="shared" si="155"/>
        <v>0</v>
      </c>
      <c r="M442" s="211">
        <f t="shared" si="155"/>
        <v>0</v>
      </c>
      <c r="N442" s="211">
        <f t="shared" si="155"/>
        <v>0</v>
      </c>
      <c r="O442" s="211">
        <f t="shared" si="155"/>
        <v>0</v>
      </c>
      <c r="P442" s="211">
        <f t="shared" si="155"/>
        <v>0</v>
      </c>
      <c r="Q442" s="211">
        <f t="shared" si="155"/>
        <v>0</v>
      </c>
      <c r="R442" s="211">
        <f t="shared" si="155"/>
        <v>0</v>
      </c>
      <c r="S442" s="211">
        <f t="shared" si="155"/>
        <v>0</v>
      </c>
      <c r="T442" s="211">
        <f t="shared" si="155"/>
        <v>0</v>
      </c>
      <c r="U442" s="211">
        <f t="shared" si="155"/>
        <v>0</v>
      </c>
      <c r="V442" s="211">
        <f t="shared" si="155"/>
        <v>0</v>
      </c>
    </row>
    <row r="443" spans="2:22">
      <c r="B443" s="147" t="s">
        <v>99</v>
      </c>
      <c r="C443" s="147" t="s">
        <v>12</v>
      </c>
      <c r="D443" s="306" t="s">
        <v>229</v>
      </c>
      <c r="E443" s="292">
        <f t="shared" si="154"/>
        <v>0</v>
      </c>
      <c r="F443" s="211">
        <f t="shared" ref="F443:V443" si="156">IF($E$443=0,0,F136*$E$443)</f>
        <v>0</v>
      </c>
      <c r="G443" s="211">
        <f t="shared" si="156"/>
        <v>0</v>
      </c>
      <c r="H443" s="211">
        <f t="shared" si="156"/>
        <v>0</v>
      </c>
      <c r="I443" s="211">
        <f t="shared" si="156"/>
        <v>0</v>
      </c>
      <c r="J443" s="211">
        <f t="shared" si="156"/>
        <v>0</v>
      </c>
      <c r="K443" s="211">
        <f t="shared" si="156"/>
        <v>0</v>
      </c>
      <c r="L443" s="211">
        <f t="shared" si="156"/>
        <v>0</v>
      </c>
      <c r="M443" s="211">
        <f t="shared" si="156"/>
        <v>0</v>
      </c>
      <c r="N443" s="211">
        <f t="shared" si="156"/>
        <v>0</v>
      </c>
      <c r="O443" s="211">
        <f t="shared" si="156"/>
        <v>0</v>
      </c>
      <c r="P443" s="211">
        <f t="shared" si="156"/>
        <v>0</v>
      </c>
      <c r="Q443" s="211">
        <f t="shared" si="156"/>
        <v>0</v>
      </c>
      <c r="R443" s="211">
        <f t="shared" si="156"/>
        <v>0</v>
      </c>
      <c r="S443" s="211">
        <f t="shared" si="156"/>
        <v>0</v>
      </c>
      <c r="T443" s="211">
        <f t="shared" si="156"/>
        <v>0</v>
      </c>
      <c r="U443" s="211">
        <f t="shared" si="156"/>
        <v>0</v>
      </c>
      <c r="V443" s="211">
        <f t="shared" si="156"/>
        <v>0</v>
      </c>
    </row>
    <row r="444" spans="2:22">
      <c r="B444" s="147" t="s">
        <v>99</v>
      </c>
      <c r="C444" s="147" t="s">
        <v>9</v>
      </c>
      <c r="D444" s="306" t="s">
        <v>230</v>
      </c>
      <c r="E444" s="292">
        <f t="shared" si="154"/>
        <v>0</v>
      </c>
      <c r="F444" s="211">
        <f t="shared" ref="F444:V444" si="157">IF($E$444=0,0,F137*$E$444)</f>
        <v>0</v>
      </c>
      <c r="G444" s="211">
        <f t="shared" si="157"/>
        <v>0</v>
      </c>
      <c r="H444" s="211">
        <f t="shared" si="157"/>
        <v>0</v>
      </c>
      <c r="I444" s="211">
        <f t="shared" si="157"/>
        <v>0</v>
      </c>
      <c r="J444" s="211">
        <f t="shared" si="157"/>
        <v>0</v>
      </c>
      <c r="K444" s="211">
        <f t="shared" si="157"/>
        <v>0</v>
      </c>
      <c r="L444" s="211">
        <f t="shared" si="157"/>
        <v>0</v>
      </c>
      <c r="M444" s="211">
        <f t="shared" si="157"/>
        <v>0</v>
      </c>
      <c r="N444" s="211">
        <f t="shared" si="157"/>
        <v>0</v>
      </c>
      <c r="O444" s="211">
        <f t="shared" si="157"/>
        <v>0</v>
      </c>
      <c r="P444" s="211">
        <f t="shared" si="157"/>
        <v>0</v>
      </c>
      <c r="Q444" s="211">
        <f t="shared" si="157"/>
        <v>0</v>
      </c>
      <c r="R444" s="211">
        <f t="shared" si="157"/>
        <v>0</v>
      </c>
      <c r="S444" s="211">
        <f t="shared" si="157"/>
        <v>0</v>
      </c>
      <c r="T444" s="211">
        <f t="shared" si="157"/>
        <v>0</v>
      </c>
      <c r="U444" s="211">
        <f t="shared" si="157"/>
        <v>0</v>
      </c>
      <c r="V444" s="211">
        <f t="shared" si="157"/>
        <v>0</v>
      </c>
    </row>
    <row r="445" spans="2:22">
      <c r="B445" s="147" t="s">
        <v>99</v>
      </c>
      <c r="C445" s="147" t="s">
        <v>16</v>
      </c>
      <c r="D445" s="306" t="s">
        <v>231</v>
      </c>
      <c r="E445" s="292">
        <f t="shared" si="154"/>
        <v>0</v>
      </c>
      <c r="F445" s="211">
        <f t="shared" ref="F445:V445" si="158">IF($E$445=0,0,F138*$E$445)</f>
        <v>0</v>
      </c>
      <c r="G445" s="211">
        <f t="shared" si="158"/>
        <v>0</v>
      </c>
      <c r="H445" s="211">
        <f t="shared" si="158"/>
        <v>0</v>
      </c>
      <c r="I445" s="211">
        <f t="shared" si="158"/>
        <v>0</v>
      </c>
      <c r="J445" s="211">
        <f t="shared" si="158"/>
        <v>0</v>
      </c>
      <c r="K445" s="211">
        <f t="shared" si="158"/>
        <v>0</v>
      </c>
      <c r="L445" s="211">
        <f t="shared" si="158"/>
        <v>0</v>
      </c>
      <c r="M445" s="211">
        <f t="shared" si="158"/>
        <v>0</v>
      </c>
      <c r="N445" s="211">
        <f t="shared" si="158"/>
        <v>0</v>
      </c>
      <c r="O445" s="211">
        <f t="shared" si="158"/>
        <v>0</v>
      </c>
      <c r="P445" s="211">
        <f t="shared" si="158"/>
        <v>0</v>
      </c>
      <c r="Q445" s="211">
        <f t="shared" si="158"/>
        <v>0</v>
      </c>
      <c r="R445" s="211">
        <f t="shared" si="158"/>
        <v>0</v>
      </c>
      <c r="S445" s="211">
        <f t="shared" si="158"/>
        <v>0</v>
      </c>
      <c r="T445" s="211">
        <f t="shared" si="158"/>
        <v>0</v>
      </c>
      <c r="U445" s="211">
        <f t="shared" si="158"/>
        <v>0</v>
      </c>
      <c r="V445" s="211">
        <f t="shared" si="158"/>
        <v>0</v>
      </c>
    </row>
    <row r="446" spans="2:22">
      <c r="B446" s="147" t="s">
        <v>99</v>
      </c>
      <c r="C446" s="147" t="s">
        <v>25</v>
      </c>
      <c r="D446" s="306" t="s">
        <v>232</v>
      </c>
      <c r="E446" s="292">
        <f t="shared" si="154"/>
        <v>0</v>
      </c>
      <c r="F446" s="211">
        <f t="shared" ref="F446:V446" si="159">IF($E$446=0,0,F139*$E$446)</f>
        <v>0</v>
      </c>
      <c r="G446" s="211">
        <f t="shared" si="159"/>
        <v>0</v>
      </c>
      <c r="H446" s="211">
        <f t="shared" si="159"/>
        <v>0</v>
      </c>
      <c r="I446" s="211">
        <f t="shared" si="159"/>
        <v>0</v>
      </c>
      <c r="J446" s="211">
        <f t="shared" si="159"/>
        <v>0</v>
      </c>
      <c r="K446" s="211">
        <f t="shared" si="159"/>
        <v>0</v>
      </c>
      <c r="L446" s="211">
        <f t="shared" si="159"/>
        <v>0</v>
      </c>
      <c r="M446" s="211">
        <f t="shared" si="159"/>
        <v>0</v>
      </c>
      <c r="N446" s="211">
        <f t="shared" si="159"/>
        <v>0</v>
      </c>
      <c r="O446" s="211">
        <f t="shared" si="159"/>
        <v>0</v>
      </c>
      <c r="P446" s="211">
        <f t="shared" si="159"/>
        <v>0</v>
      </c>
      <c r="Q446" s="211">
        <f t="shared" si="159"/>
        <v>0</v>
      </c>
      <c r="R446" s="211">
        <f t="shared" si="159"/>
        <v>0</v>
      </c>
      <c r="S446" s="211">
        <f t="shared" si="159"/>
        <v>0</v>
      </c>
      <c r="T446" s="211">
        <f t="shared" si="159"/>
        <v>0</v>
      </c>
      <c r="U446" s="211">
        <f t="shared" si="159"/>
        <v>0</v>
      </c>
      <c r="V446" s="211">
        <f t="shared" si="159"/>
        <v>0</v>
      </c>
    </row>
    <row r="447" spans="2:22">
      <c r="B447" s="147" t="s">
        <v>99</v>
      </c>
      <c r="C447" s="147" t="s">
        <v>27</v>
      </c>
      <c r="D447" s="306" t="s">
        <v>233</v>
      </c>
      <c r="E447" s="292">
        <f t="shared" si="154"/>
        <v>0</v>
      </c>
      <c r="F447" s="211">
        <f t="shared" ref="F447:V447" si="160">IF($E$447=0,0,F140*$E$447)</f>
        <v>0</v>
      </c>
      <c r="G447" s="211">
        <f t="shared" si="160"/>
        <v>0</v>
      </c>
      <c r="H447" s="211">
        <f t="shared" si="160"/>
        <v>0</v>
      </c>
      <c r="I447" s="211">
        <f t="shared" si="160"/>
        <v>0</v>
      </c>
      <c r="J447" s="211">
        <f t="shared" si="160"/>
        <v>0</v>
      </c>
      <c r="K447" s="211">
        <f t="shared" si="160"/>
        <v>0</v>
      </c>
      <c r="L447" s="211">
        <f t="shared" si="160"/>
        <v>0</v>
      </c>
      <c r="M447" s="211">
        <f t="shared" si="160"/>
        <v>0</v>
      </c>
      <c r="N447" s="211">
        <f t="shared" si="160"/>
        <v>0</v>
      </c>
      <c r="O447" s="211">
        <f t="shared" si="160"/>
        <v>0</v>
      </c>
      <c r="P447" s="211">
        <f t="shared" si="160"/>
        <v>0</v>
      </c>
      <c r="Q447" s="211">
        <f t="shared" si="160"/>
        <v>0</v>
      </c>
      <c r="R447" s="211">
        <f t="shared" si="160"/>
        <v>0</v>
      </c>
      <c r="S447" s="211">
        <f t="shared" si="160"/>
        <v>0</v>
      </c>
      <c r="T447" s="211">
        <f t="shared" si="160"/>
        <v>0</v>
      </c>
      <c r="U447" s="211">
        <f t="shared" si="160"/>
        <v>0</v>
      </c>
      <c r="V447" s="211">
        <f t="shared" si="160"/>
        <v>0</v>
      </c>
    </row>
    <row r="448" spans="2:22">
      <c r="B448" s="147" t="s">
        <v>99</v>
      </c>
      <c r="C448" s="147" t="s">
        <v>13</v>
      </c>
      <c r="D448" s="306" t="s">
        <v>234</v>
      </c>
      <c r="E448" s="292">
        <f t="shared" si="154"/>
        <v>0</v>
      </c>
      <c r="F448" s="211">
        <f t="shared" ref="F448:V448" si="161">IF($E$448=0,0,F141*$E$448)</f>
        <v>0</v>
      </c>
      <c r="G448" s="211">
        <f t="shared" si="161"/>
        <v>0</v>
      </c>
      <c r="H448" s="211">
        <f t="shared" si="161"/>
        <v>0</v>
      </c>
      <c r="I448" s="211">
        <f t="shared" si="161"/>
        <v>0</v>
      </c>
      <c r="J448" s="211">
        <f t="shared" si="161"/>
        <v>0</v>
      </c>
      <c r="K448" s="211">
        <f t="shared" si="161"/>
        <v>0</v>
      </c>
      <c r="L448" s="211">
        <f t="shared" si="161"/>
        <v>0</v>
      </c>
      <c r="M448" s="211">
        <f t="shared" si="161"/>
        <v>0</v>
      </c>
      <c r="N448" s="211">
        <f t="shared" si="161"/>
        <v>0</v>
      </c>
      <c r="O448" s="211">
        <f t="shared" si="161"/>
        <v>0</v>
      </c>
      <c r="P448" s="211">
        <f t="shared" si="161"/>
        <v>0</v>
      </c>
      <c r="Q448" s="211">
        <f t="shared" si="161"/>
        <v>0</v>
      </c>
      <c r="R448" s="211">
        <f t="shared" si="161"/>
        <v>0</v>
      </c>
      <c r="S448" s="211">
        <f t="shared" si="161"/>
        <v>0</v>
      </c>
      <c r="T448" s="211">
        <f t="shared" si="161"/>
        <v>0</v>
      </c>
      <c r="U448" s="211">
        <f t="shared" si="161"/>
        <v>0</v>
      </c>
      <c r="V448" s="211">
        <f t="shared" si="161"/>
        <v>0</v>
      </c>
    </row>
    <row r="449" spans="2:22">
      <c r="B449" s="147" t="s">
        <v>347</v>
      </c>
      <c r="C449" s="147" t="s">
        <v>398</v>
      </c>
      <c r="D449" s="306" t="s">
        <v>410</v>
      </c>
      <c r="E449" s="292">
        <f t="shared" si="154"/>
        <v>0</v>
      </c>
      <c r="F449" s="211">
        <f t="shared" ref="F449:V449" si="162">IF($E$449=0,0,F142*$E$449)</f>
        <v>0</v>
      </c>
      <c r="G449" s="211">
        <f t="shared" si="162"/>
        <v>0</v>
      </c>
      <c r="H449" s="211">
        <f t="shared" si="162"/>
        <v>0</v>
      </c>
      <c r="I449" s="211">
        <f t="shared" si="162"/>
        <v>0</v>
      </c>
      <c r="J449" s="211">
        <f t="shared" si="162"/>
        <v>0</v>
      </c>
      <c r="K449" s="211">
        <f t="shared" si="162"/>
        <v>0</v>
      </c>
      <c r="L449" s="211">
        <f t="shared" si="162"/>
        <v>0</v>
      </c>
      <c r="M449" s="211">
        <f t="shared" si="162"/>
        <v>0</v>
      </c>
      <c r="N449" s="211">
        <f t="shared" si="162"/>
        <v>0</v>
      </c>
      <c r="O449" s="211">
        <f t="shared" si="162"/>
        <v>0</v>
      </c>
      <c r="P449" s="211">
        <f t="shared" si="162"/>
        <v>0</v>
      </c>
      <c r="Q449" s="211">
        <f t="shared" si="162"/>
        <v>0</v>
      </c>
      <c r="R449" s="211">
        <f t="shared" si="162"/>
        <v>0</v>
      </c>
      <c r="S449" s="211">
        <f t="shared" si="162"/>
        <v>0</v>
      </c>
      <c r="T449" s="211">
        <f t="shared" si="162"/>
        <v>0</v>
      </c>
      <c r="U449" s="211">
        <f t="shared" si="162"/>
        <v>0</v>
      </c>
      <c r="V449" s="211">
        <f t="shared" si="162"/>
        <v>0</v>
      </c>
    </row>
    <row r="450" spans="2:22">
      <c r="B450" s="147"/>
      <c r="C450" s="147"/>
      <c r="D450" s="306"/>
      <c r="F450" s="211"/>
      <c r="G450" s="211"/>
      <c r="H450" s="211"/>
      <c r="I450" s="211"/>
      <c r="J450" s="211"/>
      <c r="K450" s="211"/>
      <c r="L450" s="211"/>
      <c r="M450" s="211"/>
      <c r="N450" s="211"/>
      <c r="O450" s="211"/>
      <c r="P450" s="211"/>
      <c r="Q450" s="211"/>
      <c r="R450" s="211"/>
      <c r="S450" s="211"/>
      <c r="T450" s="211"/>
      <c r="U450" s="211"/>
      <c r="V450" s="211"/>
    </row>
    <row r="451" spans="2:22">
      <c r="B451" s="147" t="s">
        <v>100</v>
      </c>
      <c r="C451" s="147" t="s">
        <v>7</v>
      </c>
      <c r="D451" s="306" t="s">
        <v>101</v>
      </c>
      <c r="E451" s="292">
        <f>E144</f>
        <v>0</v>
      </c>
      <c r="F451" s="211">
        <f t="shared" ref="F451:V451" si="163">IF($E$451=0,0,F144*$E$451)</f>
        <v>0</v>
      </c>
      <c r="G451" s="211">
        <f t="shared" si="163"/>
        <v>0</v>
      </c>
      <c r="H451" s="211">
        <f t="shared" si="163"/>
        <v>0</v>
      </c>
      <c r="I451" s="211">
        <f t="shared" si="163"/>
        <v>0</v>
      </c>
      <c r="J451" s="211">
        <f t="shared" si="163"/>
        <v>0</v>
      </c>
      <c r="K451" s="211">
        <f t="shared" si="163"/>
        <v>0</v>
      </c>
      <c r="L451" s="211">
        <f t="shared" si="163"/>
        <v>0</v>
      </c>
      <c r="M451" s="211">
        <f t="shared" si="163"/>
        <v>0</v>
      </c>
      <c r="N451" s="211">
        <f t="shared" si="163"/>
        <v>0</v>
      </c>
      <c r="O451" s="211">
        <f t="shared" si="163"/>
        <v>0</v>
      </c>
      <c r="P451" s="211">
        <f t="shared" si="163"/>
        <v>0</v>
      </c>
      <c r="Q451" s="211">
        <f t="shared" si="163"/>
        <v>0</v>
      </c>
      <c r="R451" s="211">
        <f t="shared" si="163"/>
        <v>0</v>
      </c>
      <c r="S451" s="211">
        <f t="shared" si="163"/>
        <v>0</v>
      </c>
      <c r="T451" s="211">
        <f t="shared" si="163"/>
        <v>0</v>
      </c>
      <c r="U451" s="211">
        <f t="shared" si="163"/>
        <v>0</v>
      </c>
      <c r="V451" s="211">
        <f t="shared" si="163"/>
        <v>0</v>
      </c>
    </row>
    <row r="452" spans="2:22">
      <c r="B452" s="147" t="s">
        <v>100</v>
      </c>
      <c r="C452" s="147" t="s">
        <v>12</v>
      </c>
      <c r="D452" s="306" t="s">
        <v>102</v>
      </c>
      <c r="E452" s="292">
        <f>E145</f>
        <v>0</v>
      </c>
      <c r="F452" s="211">
        <f t="shared" ref="F452:V452" si="164">IF($E$452=0,0,F145*$E$452)</f>
        <v>0</v>
      </c>
      <c r="G452" s="211">
        <f t="shared" si="164"/>
        <v>0</v>
      </c>
      <c r="H452" s="211">
        <f t="shared" si="164"/>
        <v>0</v>
      </c>
      <c r="I452" s="211">
        <f t="shared" si="164"/>
        <v>0</v>
      </c>
      <c r="J452" s="211">
        <f t="shared" si="164"/>
        <v>0</v>
      </c>
      <c r="K452" s="211">
        <f t="shared" si="164"/>
        <v>0</v>
      </c>
      <c r="L452" s="211">
        <f t="shared" si="164"/>
        <v>0</v>
      </c>
      <c r="M452" s="211">
        <f t="shared" si="164"/>
        <v>0</v>
      </c>
      <c r="N452" s="211">
        <f t="shared" si="164"/>
        <v>0</v>
      </c>
      <c r="O452" s="211">
        <f t="shared" si="164"/>
        <v>0</v>
      </c>
      <c r="P452" s="211">
        <f t="shared" si="164"/>
        <v>0</v>
      </c>
      <c r="Q452" s="211">
        <f t="shared" si="164"/>
        <v>0</v>
      </c>
      <c r="R452" s="211">
        <f t="shared" si="164"/>
        <v>0</v>
      </c>
      <c r="S452" s="211">
        <f t="shared" si="164"/>
        <v>0</v>
      </c>
      <c r="T452" s="211">
        <f t="shared" si="164"/>
        <v>0</v>
      </c>
      <c r="U452" s="211">
        <f t="shared" si="164"/>
        <v>0</v>
      </c>
      <c r="V452" s="211">
        <f t="shared" si="164"/>
        <v>0</v>
      </c>
    </row>
    <row r="453" spans="2:22">
      <c r="B453" s="147" t="s">
        <v>348</v>
      </c>
      <c r="C453" s="147" t="s">
        <v>398</v>
      </c>
      <c r="D453" s="306" t="s">
        <v>411</v>
      </c>
      <c r="E453" s="292">
        <f>E146</f>
        <v>0</v>
      </c>
      <c r="F453" s="211">
        <f t="shared" ref="F453:V453" si="165">IF($E$453=0,0,F146*$E$453)</f>
        <v>0</v>
      </c>
      <c r="G453" s="211">
        <f t="shared" si="165"/>
        <v>0</v>
      </c>
      <c r="H453" s="211">
        <f t="shared" si="165"/>
        <v>0</v>
      </c>
      <c r="I453" s="211">
        <f t="shared" si="165"/>
        <v>0</v>
      </c>
      <c r="J453" s="211">
        <f t="shared" si="165"/>
        <v>0</v>
      </c>
      <c r="K453" s="211">
        <f t="shared" si="165"/>
        <v>0</v>
      </c>
      <c r="L453" s="211">
        <f t="shared" si="165"/>
        <v>0</v>
      </c>
      <c r="M453" s="211">
        <f t="shared" si="165"/>
        <v>0</v>
      </c>
      <c r="N453" s="211">
        <f t="shared" si="165"/>
        <v>0</v>
      </c>
      <c r="O453" s="211">
        <f t="shared" si="165"/>
        <v>0</v>
      </c>
      <c r="P453" s="211">
        <f t="shared" si="165"/>
        <v>0</v>
      </c>
      <c r="Q453" s="211">
        <f t="shared" si="165"/>
        <v>0</v>
      </c>
      <c r="R453" s="211">
        <f t="shared" si="165"/>
        <v>0</v>
      </c>
      <c r="S453" s="211">
        <f t="shared" si="165"/>
        <v>0</v>
      </c>
      <c r="T453" s="211">
        <f t="shared" si="165"/>
        <v>0</v>
      </c>
      <c r="U453" s="211">
        <f t="shared" si="165"/>
        <v>0</v>
      </c>
      <c r="V453" s="211">
        <f t="shared" si="165"/>
        <v>0</v>
      </c>
    </row>
    <row r="454" spans="2:22">
      <c r="B454" s="147"/>
      <c r="C454" s="147"/>
      <c r="D454" s="306"/>
      <c r="F454" s="211"/>
      <c r="G454" s="211"/>
      <c r="H454" s="211"/>
      <c r="I454" s="211"/>
      <c r="J454" s="211"/>
      <c r="K454" s="211"/>
      <c r="L454" s="211"/>
      <c r="M454" s="211"/>
      <c r="N454" s="211"/>
      <c r="O454" s="211"/>
      <c r="P454" s="211"/>
      <c r="Q454" s="211"/>
      <c r="R454" s="211"/>
      <c r="S454" s="211"/>
      <c r="T454" s="211"/>
      <c r="U454" s="211"/>
      <c r="V454" s="211"/>
    </row>
    <row r="455" spans="2:22">
      <c r="B455" s="147" t="s">
        <v>103</v>
      </c>
      <c r="C455" s="147" t="s">
        <v>19</v>
      </c>
      <c r="D455" s="306" t="s">
        <v>104</v>
      </c>
      <c r="E455" s="292">
        <f t="shared" ref="E455:E463" si="166">E148</f>
        <v>0</v>
      </c>
      <c r="F455" s="211">
        <f t="shared" ref="F455:V455" si="167">IF($E$455=0,0,F148*$E$455)</f>
        <v>0</v>
      </c>
      <c r="G455" s="211">
        <f t="shared" si="167"/>
        <v>0</v>
      </c>
      <c r="H455" s="211">
        <f t="shared" si="167"/>
        <v>0</v>
      </c>
      <c r="I455" s="211">
        <f t="shared" si="167"/>
        <v>0</v>
      </c>
      <c r="J455" s="211">
        <f t="shared" si="167"/>
        <v>0</v>
      </c>
      <c r="K455" s="211">
        <f t="shared" si="167"/>
        <v>0</v>
      </c>
      <c r="L455" s="211">
        <f t="shared" si="167"/>
        <v>0</v>
      </c>
      <c r="M455" s="211">
        <f t="shared" si="167"/>
        <v>0</v>
      </c>
      <c r="N455" s="211">
        <f t="shared" si="167"/>
        <v>0</v>
      </c>
      <c r="O455" s="211">
        <f t="shared" si="167"/>
        <v>0</v>
      </c>
      <c r="P455" s="211">
        <f t="shared" si="167"/>
        <v>0</v>
      </c>
      <c r="Q455" s="211">
        <f t="shared" si="167"/>
        <v>0</v>
      </c>
      <c r="R455" s="211">
        <f t="shared" si="167"/>
        <v>0</v>
      </c>
      <c r="S455" s="211">
        <f t="shared" si="167"/>
        <v>0</v>
      </c>
      <c r="T455" s="211">
        <f t="shared" si="167"/>
        <v>0</v>
      </c>
      <c r="U455" s="211">
        <f t="shared" si="167"/>
        <v>0</v>
      </c>
      <c r="V455" s="211">
        <f t="shared" si="167"/>
        <v>0</v>
      </c>
    </row>
    <row r="456" spans="2:22">
      <c r="B456" s="147" t="s">
        <v>103</v>
      </c>
      <c r="C456" s="147" t="s">
        <v>7</v>
      </c>
      <c r="D456" s="306" t="s">
        <v>105</v>
      </c>
      <c r="E456" s="292">
        <f t="shared" si="166"/>
        <v>0</v>
      </c>
      <c r="F456" s="211">
        <f t="shared" ref="F456:V456" si="168">IF($E$456=0,0,F149*$E$456)</f>
        <v>0</v>
      </c>
      <c r="G456" s="211">
        <f t="shared" si="168"/>
        <v>0</v>
      </c>
      <c r="H456" s="211">
        <f t="shared" si="168"/>
        <v>0</v>
      </c>
      <c r="I456" s="211">
        <f t="shared" si="168"/>
        <v>0</v>
      </c>
      <c r="J456" s="211">
        <f t="shared" si="168"/>
        <v>0</v>
      </c>
      <c r="K456" s="211">
        <f t="shared" si="168"/>
        <v>0</v>
      </c>
      <c r="L456" s="211">
        <f t="shared" si="168"/>
        <v>0</v>
      </c>
      <c r="M456" s="211">
        <f t="shared" si="168"/>
        <v>0</v>
      </c>
      <c r="N456" s="211">
        <f t="shared" si="168"/>
        <v>0</v>
      </c>
      <c r="O456" s="211">
        <f t="shared" si="168"/>
        <v>0</v>
      </c>
      <c r="P456" s="211">
        <f t="shared" si="168"/>
        <v>0</v>
      </c>
      <c r="Q456" s="211">
        <f t="shared" si="168"/>
        <v>0</v>
      </c>
      <c r="R456" s="211">
        <f t="shared" si="168"/>
        <v>0</v>
      </c>
      <c r="S456" s="211">
        <f t="shared" si="168"/>
        <v>0</v>
      </c>
      <c r="T456" s="211">
        <f t="shared" si="168"/>
        <v>0</v>
      </c>
      <c r="U456" s="211">
        <f t="shared" si="168"/>
        <v>0</v>
      </c>
      <c r="V456" s="211">
        <f t="shared" si="168"/>
        <v>0</v>
      </c>
    </row>
    <row r="457" spans="2:22">
      <c r="B457" s="147" t="s">
        <v>103</v>
      </c>
      <c r="C457" s="147" t="s">
        <v>12</v>
      </c>
      <c r="D457" s="306" t="s">
        <v>106</v>
      </c>
      <c r="E457" s="292">
        <f t="shared" si="166"/>
        <v>0</v>
      </c>
      <c r="F457" s="211">
        <f t="shared" ref="F457:V457" si="169">IF($E$457=0,0,F150*$E$457)</f>
        <v>0</v>
      </c>
      <c r="G457" s="211">
        <f t="shared" si="169"/>
        <v>0</v>
      </c>
      <c r="H457" s="211">
        <f t="shared" si="169"/>
        <v>0</v>
      </c>
      <c r="I457" s="211">
        <f t="shared" si="169"/>
        <v>0</v>
      </c>
      <c r="J457" s="211">
        <f t="shared" si="169"/>
        <v>0</v>
      </c>
      <c r="K457" s="211">
        <f t="shared" si="169"/>
        <v>0</v>
      </c>
      <c r="L457" s="211">
        <f t="shared" si="169"/>
        <v>0</v>
      </c>
      <c r="M457" s="211">
        <f t="shared" si="169"/>
        <v>0</v>
      </c>
      <c r="N457" s="211">
        <f t="shared" si="169"/>
        <v>0</v>
      </c>
      <c r="O457" s="211">
        <f t="shared" si="169"/>
        <v>0</v>
      </c>
      <c r="P457" s="211">
        <f t="shared" si="169"/>
        <v>0</v>
      </c>
      <c r="Q457" s="211">
        <f t="shared" si="169"/>
        <v>0</v>
      </c>
      <c r="R457" s="211">
        <f t="shared" si="169"/>
        <v>0</v>
      </c>
      <c r="S457" s="211">
        <f t="shared" si="169"/>
        <v>0</v>
      </c>
      <c r="T457" s="211">
        <f t="shared" si="169"/>
        <v>0</v>
      </c>
      <c r="U457" s="211">
        <f t="shared" si="169"/>
        <v>0</v>
      </c>
      <c r="V457" s="211">
        <f t="shared" si="169"/>
        <v>0</v>
      </c>
    </row>
    <row r="458" spans="2:22">
      <c r="B458" s="147" t="s">
        <v>103</v>
      </c>
      <c r="C458" s="147" t="s">
        <v>9</v>
      </c>
      <c r="D458" s="306" t="s">
        <v>107</v>
      </c>
      <c r="E458" s="292">
        <f t="shared" si="166"/>
        <v>0</v>
      </c>
      <c r="F458" s="211">
        <f t="shared" ref="F458:V458" si="170">IF($E$458=0,0,F151*$E$458)</f>
        <v>0</v>
      </c>
      <c r="G458" s="211">
        <f t="shared" si="170"/>
        <v>0</v>
      </c>
      <c r="H458" s="211">
        <f t="shared" si="170"/>
        <v>0</v>
      </c>
      <c r="I458" s="211">
        <f t="shared" si="170"/>
        <v>0</v>
      </c>
      <c r="J458" s="211">
        <f t="shared" si="170"/>
        <v>0</v>
      </c>
      <c r="K458" s="211">
        <f t="shared" si="170"/>
        <v>0</v>
      </c>
      <c r="L458" s="211">
        <f t="shared" si="170"/>
        <v>0</v>
      </c>
      <c r="M458" s="211">
        <f t="shared" si="170"/>
        <v>0</v>
      </c>
      <c r="N458" s="211">
        <f t="shared" si="170"/>
        <v>0</v>
      </c>
      <c r="O458" s="211">
        <f t="shared" si="170"/>
        <v>0</v>
      </c>
      <c r="P458" s="211">
        <f t="shared" si="170"/>
        <v>0</v>
      </c>
      <c r="Q458" s="211">
        <f t="shared" si="170"/>
        <v>0</v>
      </c>
      <c r="R458" s="211">
        <f t="shared" si="170"/>
        <v>0</v>
      </c>
      <c r="S458" s="211">
        <f t="shared" si="170"/>
        <v>0</v>
      </c>
      <c r="T458" s="211">
        <f t="shared" si="170"/>
        <v>0</v>
      </c>
      <c r="U458" s="211">
        <f t="shared" si="170"/>
        <v>0</v>
      </c>
      <c r="V458" s="211">
        <f t="shared" si="170"/>
        <v>0</v>
      </c>
    </row>
    <row r="459" spans="2:22">
      <c r="B459" s="147" t="s">
        <v>103</v>
      </c>
      <c r="C459" s="147" t="s">
        <v>16</v>
      </c>
      <c r="D459" s="306" t="s">
        <v>108</v>
      </c>
      <c r="E459" s="292">
        <f t="shared" si="166"/>
        <v>0</v>
      </c>
      <c r="F459" s="211">
        <f t="shared" ref="F459:V459" si="171">IF($E$459=0,0,F152*$E$459)</f>
        <v>0</v>
      </c>
      <c r="G459" s="211">
        <f t="shared" si="171"/>
        <v>0</v>
      </c>
      <c r="H459" s="211">
        <f t="shared" si="171"/>
        <v>0</v>
      </c>
      <c r="I459" s="211">
        <f t="shared" si="171"/>
        <v>0</v>
      </c>
      <c r="J459" s="211">
        <f t="shared" si="171"/>
        <v>0</v>
      </c>
      <c r="K459" s="211">
        <f t="shared" si="171"/>
        <v>0</v>
      </c>
      <c r="L459" s="211">
        <f t="shared" si="171"/>
        <v>0</v>
      </c>
      <c r="M459" s="211">
        <f t="shared" si="171"/>
        <v>0</v>
      </c>
      <c r="N459" s="211">
        <f t="shared" si="171"/>
        <v>0</v>
      </c>
      <c r="O459" s="211">
        <f t="shared" si="171"/>
        <v>0</v>
      </c>
      <c r="P459" s="211">
        <f t="shared" si="171"/>
        <v>0</v>
      </c>
      <c r="Q459" s="211">
        <f t="shared" si="171"/>
        <v>0</v>
      </c>
      <c r="R459" s="211">
        <f t="shared" si="171"/>
        <v>0</v>
      </c>
      <c r="S459" s="211">
        <f t="shared" si="171"/>
        <v>0</v>
      </c>
      <c r="T459" s="211">
        <f t="shared" si="171"/>
        <v>0</v>
      </c>
      <c r="U459" s="211">
        <f t="shared" si="171"/>
        <v>0</v>
      </c>
      <c r="V459" s="211">
        <f t="shared" si="171"/>
        <v>0</v>
      </c>
    </row>
    <row r="460" spans="2:22">
      <c r="B460" s="147" t="s">
        <v>103</v>
      </c>
      <c r="C460" s="147" t="s">
        <v>25</v>
      </c>
      <c r="D460" s="306" t="s">
        <v>109</v>
      </c>
      <c r="E460" s="292">
        <f t="shared" si="166"/>
        <v>0</v>
      </c>
      <c r="F460" s="211">
        <f t="shared" ref="F460:V460" si="172">IF($E$460=0,0,F153*$E$460)</f>
        <v>0</v>
      </c>
      <c r="G460" s="211">
        <f t="shared" si="172"/>
        <v>0</v>
      </c>
      <c r="H460" s="211">
        <f t="shared" si="172"/>
        <v>0</v>
      </c>
      <c r="I460" s="211">
        <f t="shared" si="172"/>
        <v>0</v>
      </c>
      <c r="J460" s="211">
        <f t="shared" si="172"/>
        <v>0</v>
      </c>
      <c r="K460" s="211">
        <f t="shared" si="172"/>
        <v>0</v>
      </c>
      <c r="L460" s="211">
        <f t="shared" si="172"/>
        <v>0</v>
      </c>
      <c r="M460" s="211">
        <f t="shared" si="172"/>
        <v>0</v>
      </c>
      <c r="N460" s="211">
        <f t="shared" si="172"/>
        <v>0</v>
      </c>
      <c r="O460" s="211">
        <f t="shared" si="172"/>
        <v>0</v>
      </c>
      <c r="P460" s="211">
        <f t="shared" si="172"/>
        <v>0</v>
      </c>
      <c r="Q460" s="211">
        <f t="shared" si="172"/>
        <v>0</v>
      </c>
      <c r="R460" s="211">
        <f t="shared" si="172"/>
        <v>0</v>
      </c>
      <c r="S460" s="211">
        <f t="shared" si="172"/>
        <v>0</v>
      </c>
      <c r="T460" s="211">
        <f t="shared" si="172"/>
        <v>0</v>
      </c>
      <c r="U460" s="211">
        <f t="shared" si="172"/>
        <v>0</v>
      </c>
      <c r="V460" s="211">
        <f t="shared" si="172"/>
        <v>0</v>
      </c>
    </row>
    <row r="461" spans="2:22">
      <c r="B461" s="147" t="s">
        <v>103</v>
      </c>
      <c r="C461" s="147" t="s">
        <v>27</v>
      </c>
      <c r="D461" s="306" t="s">
        <v>110</v>
      </c>
      <c r="E461" s="292">
        <f t="shared" si="166"/>
        <v>0</v>
      </c>
      <c r="F461" s="211">
        <f t="shared" ref="F461:V461" si="173">IF($E$461=0,0,F154*$E$461)</f>
        <v>0</v>
      </c>
      <c r="G461" s="211">
        <f t="shared" si="173"/>
        <v>0</v>
      </c>
      <c r="H461" s="211">
        <f t="shared" si="173"/>
        <v>0</v>
      </c>
      <c r="I461" s="211">
        <f t="shared" si="173"/>
        <v>0</v>
      </c>
      <c r="J461" s="211">
        <f t="shared" si="173"/>
        <v>0</v>
      </c>
      <c r="K461" s="211">
        <f t="shared" si="173"/>
        <v>0</v>
      </c>
      <c r="L461" s="211">
        <f t="shared" si="173"/>
        <v>0</v>
      </c>
      <c r="M461" s="211">
        <f t="shared" si="173"/>
        <v>0</v>
      </c>
      <c r="N461" s="211">
        <f t="shared" si="173"/>
        <v>0</v>
      </c>
      <c r="O461" s="211">
        <f t="shared" si="173"/>
        <v>0</v>
      </c>
      <c r="P461" s="211">
        <f t="shared" si="173"/>
        <v>0</v>
      </c>
      <c r="Q461" s="211">
        <f t="shared" si="173"/>
        <v>0</v>
      </c>
      <c r="R461" s="211">
        <f t="shared" si="173"/>
        <v>0</v>
      </c>
      <c r="S461" s="211">
        <f t="shared" si="173"/>
        <v>0</v>
      </c>
      <c r="T461" s="211">
        <f t="shared" si="173"/>
        <v>0</v>
      </c>
      <c r="U461" s="211">
        <f t="shared" si="173"/>
        <v>0</v>
      </c>
      <c r="V461" s="211">
        <f t="shared" si="173"/>
        <v>0</v>
      </c>
    </row>
    <row r="462" spans="2:22">
      <c r="B462" s="147" t="s">
        <v>103</v>
      </c>
      <c r="C462" s="147" t="s">
        <v>37</v>
      </c>
      <c r="D462" s="306" t="s">
        <v>111</v>
      </c>
      <c r="E462" s="292">
        <f t="shared" si="166"/>
        <v>0</v>
      </c>
      <c r="F462" s="211">
        <f t="shared" ref="F462:V462" si="174">IF($E$462=0,0,F155*$E$462)</f>
        <v>0</v>
      </c>
      <c r="G462" s="211">
        <f t="shared" si="174"/>
        <v>0</v>
      </c>
      <c r="H462" s="211">
        <f t="shared" si="174"/>
        <v>0</v>
      </c>
      <c r="I462" s="211">
        <f t="shared" si="174"/>
        <v>0</v>
      </c>
      <c r="J462" s="211">
        <f t="shared" si="174"/>
        <v>0</v>
      </c>
      <c r="K462" s="211">
        <f t="shared" si="174"/>
        <v>0</v>
      </c>
      <c r="L462" s="211">
        <f t="shared" si="174"/>
        <v>0</v>
      </c>
      <c r="M462" s="211">
        <f t="shared" si="174"/>
        <v>0</v>
      </c>
      <c r="N462" s="211">
        <f t="shared" si="174"/>
        <v>0</v>
      </c>
      <c r="O462" s="211">
        <f t="shared" si="174"/>
        <v>0</v>
      </c>
      <c r="P462" s="211">
        <f t="shared" si="174"/>
        <v>0</v>
      </c>
      <c r="Q462" s="211">
        <f t="shared" si="174"/>
        <v>0</v>
      </c>
      <c r="R462" s="211">
        <f t="shared" si="174"/>
        <v>0</v>
      </c>
      <c r="S462" s="211">
        <f t="shared" si="174"/>
        <v>0</v>
      </c>
      <c r="T462" s="211">
        <f t="shared" si="174"/>
        <v>0</v>
      </c>
      <c r="U462" s="211">
        <f t="shared" si="174"/>
        <v>0</v>
      </c>
      <c r="V462" s="211">
        <f t="shared" si="174"/>
        <v>0</v>
      </c>
    </row>
    <row r="463" spans="2:22">
      <c r="B463" s="147" t="s">
        <v>349</v>
      </c>
      <c r="C463" s="147" t="s">
        <v>398</v>
      </c>
      <c r="D463" s="306" t="s">
        <v>412</v>
      </c>
      <c r="E463" s="292">
        <f t="shared" si="166"/>
        <v>0</v>
      </c>
      <c r="F463" s="211">
        <f t="shared" ref="F463:V463" si="175">IF($E$463=0,0,F156*$E$463)</f>
        <v>0</v>
      </c>
      <c r="G463" s="211">
        <f t="shared" si="175"/>
        <v>0</v>
      </c>
      <c r="H463" s="211">
        <f t="shared" si="175"/>
        <v>0</v>
      </c>
      <c r="I463" s="211">
        <f t="shared" si="175"/>
        <v>0</v>
      </c>
      <c r="J463" s="211">
        <f t="shared" si="175"/>
        <v>0</v>
      </c>
      <c r="K463" s="211">
        <f t="shared" si="175"/>
        <v>0</v>
      </c>
      <c r="L463" s="211">
        <f t="shared" si="175"/>
        <v>0</v>
      </c>
      <c r="M463" s="211">
        <f t="shared" si="175"/>
        <v>0</v>
      </c>
      <c r="N463" s="211">
        <f t="shared" si="175"/>
        <v>0</v>
      </c>
      <c r="O463" s="211">
        <f t="shared" si="175"/>
        <v>0</v>
      </c>
      <c r="P463" s="211">
        <f t="shared" si="175"/>
        <v>0</v>
      </c>
      <c r="Q463" s="211">
        <f t="shared" si="175"/>
        <v>0</v>
      </c>
      <c r="R463" s="211">
        <f t="shared" si="175"/>
        <v>0</v>
      </c>
      <c r="S463" s="211">
        <f t="shared" si="175"/>
        <v>0</v>
      </c>
      <c r="T463" s="211">
        <f t="shared" si="175"/>
        <v>0</v>
      </c>
      <c r="U463" s="211">
        <f t="shared" si="175"/>
        <v>0</v>
      </c>
      <c r="V463" s="211">
        <f t="shared" si="175"/>
        <v>0</v>
      </c>
    </row>
    <row r="464" spans="2:22">
      <c r="B464" s="147"/>
      <c r="C464" s="147"/>
      <c r="D464" s="306"/>
      <c r="F464" s="211"/>
      <c r="G464" s="211"/>
      <c r="H464" s="211"/>
      <c r="I464" s="211"/>
      <c r="J464" s="211"/>
      <c r="K464" s="211"/>
      <c r="L464" s="211"/>
      <c r="M464" s="211"/>
      <c r="N464" s="211"/>
      <c r="O464" s="211"/>
      <c r="P464" s="211"/>
      <c r="Q464" s="211"/>
      <c r="R464" s="211"/>
      <c r="S464" s="211"/>
      <c r="T464" s="211"/>
      <c r="U464" s="211"/>
      <c r="V464" s="211"/>
    </row>
    <row r="465" spans="2:22">
      <c r="B465" s="147" t="s">
        <v>112</v>
      </c>
      <c r="C465" s="147" t="s">
        <v>7</v>
      </c>
      <c r="D465" s="306" t="s">
        <v>113</v>
      </c>
      <c r="E465" s="292">
        <f>E158</f>
        <v>0</v>
      </c>
      <c r="F465" s="211">
        <f t="shared" ref="F465:V465" si="176">IF($E$465=0,0,F158*$E$465)</f>
        <v>0</v>
      </c>
      <c r="G465" s="211">
        <f t="shared" si="176"/>
        <v>0</v>
      </c>
      <c r="H465" s="211">
        <f t="shared" si="176"/>
        <v>0</v>
      </c>
      <c r="I465" s="211">
        <f t="shared" si="176"/>
        <v>0</v>
      </c>
      <c r="J465" s="211">
        <f t="shared" si="176"/>
        <v>0</v>
      </c>
      <c r="K465" s="211">
        <f t="shared" si="176"/>
        <v>0</v>
      </c>
      <c r="L465" s="211">
        <f t="shared" si="176"/>
        <v>0</v>
      </c>
      <c r="M465" s="211">
        <f t="shared" si="176"/>
        <v>0</v>
      </c>
      <c r="N465" s="211">
        <f t="shared" si="176"/>
        <v>0</v>
      </c>
      <c r="O465" s="211">
        <f t="shared" si="176"/>
        <v>0</v>
      </c>
      <c r="P465" s="211">
        <f t="shared" si="176"/>
        <v>0</v>
      </c>
      <c r="Q465" s="211">
        <f t="shared" si="176"/>
        <v>0</v>
      </c>
      <c r="R465" s="211">
        <f t="shared" si="176"/>
        <v>0</v>
      </c>
      <c r="S465" s="211">
        <f t="shared" si="176"/>
        <v>0</v>
      </c>
      <c r="T465" s="211">
        <f t="shared" si="176"/>
        <v>0</v>
      </c>
      <c r="U465" s="211">
        <f t="shared" si="176"/>
        <v>0</v>
      </c>
      <c r="V465" s="211">
        <f t="shared" si="176"/>
        <v>0</v>
      </c>
    </row>
    <row r="466" spans="2:22">
      <c r="B466" s="147" t="s">
        <v>112</v>
      </c>
      <c r="C466" s="147" t="s">
        <v>12</v>
      </c>
      <c r="D466" s="306" t="s">
        <v>114</v>
      </c>
      <c r="E466" s="292">
        <f>E159</f>
        <v>0</v>
      </c>
      <c r="F466" s="211">
        <f t="shared" ref="F466:V466" si="177">IF($E$466=0,0,F159*$E$466)</f>
        <v>0</v>
      </c>
      <c r="G466" s="211">
        <f t="shared" si="177"/>
        <v>0</v>
      </c>
      <c r="H466" s="211">
        <f t="shared" si="177"/>
        <v>0</v>
      </c>
      <c r="I466" s="211">
        <f t="shared" si="177"/>
        <v>0</v>
      </c>
      <c r="J466" s="211">
        <f t="shared" si="177"/>
        <v>0</v>
      </c>
      <c r="K466" s="211">
        <f t="shared" si="177"/>
        <v>0</v>
      </c>
      <c r="L466" s="211">
        <f t="shared" si="177"/>
        <v>0</v>
      </c>
      <c r="M466" s="211">
        <f t="shared" si="177"/>
        <v>0</v>
      </c>
      <c r="N466" s="211">
        <f t="shared" si="177"/>
        <v>0</v>
      </c>
      <c r="O466" s="211">
        <f t="shared" si="177"/>
        <v>0</v>
      </c>
      <c r="P466" s="211">
        <f t="shared" si="177"/>
        <v>0</v>
      </c>
      <c r="Q466" s="211">
        <f t="shared" si="177"/>
        <v>0</v>
      </c>
      <c r="R466" s="211">
        <f t="shared" si="177"/>
        <v>0</v>
      </c>
      <c r="S466" s="211">
        <f t="shared" si="177"/>
        <v>0</v>
      </c>
      <c r="T466" s="211">
        <f t="shared" si="177"/>
        <v>0</v>
      </c>
      <c r="U466" s="211">
        <f t="shared" si="177"/>
        <v>0</v>
      </c>
      <c r="V466" s="211">
        <f t="shared" si="177"/>
        <v>0</v>
      </c>
    </row>
    <row r="467" spans="2:22">
      <c r="B467" s="147" t="s">
        <v>361</v>
      </c>
      <c r="C467" s="147" t="s">
        <v>398</v>
      </c>
      <c r="D467" s="306" t="s">
        <v>465</v>
      </c>
      <c r="E467" s="292">
        <f>E160</f>
        <v>0</v>
      </c>
      <c r="F467" s="211">
        <f t="shared" ref="F467:V467" si="178">IF($E$467=0,0,F160*$E$467)</f>
        <v>0</v>
      </c>
      <c r="G467" s="211">
        <f t="shared" si="178"/>
        <v>0</v>
      </c>
      <c r="H467" s="211">
        <f t="shared" si="178"/>
        <v>0</v>
      </c>
      <c r="I467" s="211">
        <f t="shared" si="178"/>
        <v>0</v>
      </c>
      <c r="J467" s="211">
        <f t="shared" si="178"/>
        <v>0</v>
      </c>
      <c r="K467" s="211">
        <f t="shared" si="178"/>
        <v>0</v>
      </c>
      <c r="L467" s="211">
        <f t="shared" si="178"/>
        <v>0</v>
      </c>
      <c r="M467" s="211">
        <f t="shared" si="178"/>
        <v>0</v>
      </c>
      <c r="N467" s="211">
        <f t="shared" si="178"/>
        <v>0</v>
      </c>
      <c r="O467" s="211">
        <f t="shared" si="178"/>
        <v>0</v>
      </c>
      <c r="P467" s="211">
        <f t="shared" si="178"/>
        <v>0</v>
      </c>
      <c r="Q467" s="211">
        <f t="shared" si="178"/>
        <v>0</v>
      </c>
      <c r="R467" s="211">
        <f t="shared" si="178"/>
        <v>0</v>
      </c>
      <c r="S467" s="211">
        <f t="shared" si="178"/>
        <v>0</v>
      </c>
      <c r="T467" s="211">
        <f t="shared" si="178"/>
        <v>0</v>
      </c>
      <c r="U467" s="211">
        <f t="shared" si="178"/>
        <v>0</v>
      </c>
      <c r="V467" s="211">
        <f t="shared" si="178"/>
        <v>0</v>
      </c>
    </row>
    <row r="468" spans="2:22">
      <c r="B468" s="147"/>
      <c r="C468" s="147"/>
      <c r="D468" s="306"/>
      <c r="F468" s="211"/>
      <c r="G468" s="211"/>
      <c r="H468" s="211"/>
      <c r="I468" s="211"/>
      <c r="J468" s="211"/>
      <c r="K468" s="211"/>
      <c r="L468" s="211"/>
      <c r="M468" s="211"/>
      <c r="N468" s="211"/>
      <c r="O468" s="211"/>
      <c r="P468" s="211"/>
      <c r="Q468" s="211"/>
      <c r="R468" s="211"/>
      <c r="S468" s="211"/>
      <c r="T468" s="211"/>
      <c r="U468" s="211"/>
      <c r="V468" s="211"/>
    </row>
    <row r="469" spans="2:22">
      <c r="B469" s="147" t="s">
        <v>115</v>
      </c>
      <c r="C469" s="147" t="s">
        <v>19</v>
      </c>
      <c r="D469" s="306" t="s">
        <v>116</v>
      </c>
      <c r="E469" s="292">
        <f t="shared" ref="E469:E477" si="179">E162</f>
        <v>0</v>
      </c>
      <c r="F469" s="211">
        <f t="shared" ref="F469:V469" si="180">IF($E$469=0,0,F162*$E$469)</f>
        <v>0</v>
      </c>
      <c r="G469" s="211">
        <f t="shared" si="180"/>
        <v>0</v>
      </c>
      <c r="H469" s="211">
        <f t="shared" si="180"/>
        <v>0</v>
      </c>
      <c r="I469" s="211">
        <f t="shared" si="180"/>
        <v>0</v>
      </c>
      <c r="J469" s="211">
        <f t="shared" si="180"/>
        <v>0</v>
      </c>
      <c r="K469" s="211">
        <f t="shared" si="180"/>
        <v>0</v>
      </c>
      <c r="L469" s="211">
        <f t="shared" si="180"/>
        <v>0</v>
      </c>
      <c r="M469" s="211">
        <f t="shared" si="180"/>
        <v>0</v>
      </c>
      <c r="N469" s="211">
        <f t="shared" si="180"/>
        <v>0</v>
      </c>
      <c r="O469" s="211">
        <f t="shared" si="180"/>
        <v>0</v>
      </c>
      <c r="P469" s="211">
        <f t="shared" si="180"/>
        <v>0</v>
      </c>
      <c r="Q469" s="211">
        <f t="shared" si="180"/>
        <v>0</v>
      </c>
      <c r="R469" s="211">
        <f t="shared" si="180"/>
        <v>0</v>
      </c>
      <c r="S469" s="211">
        <f t="shared" si="180"/>
        <v>0</v>
      </c>
      <c r="T469" s="211">
        <f t="shared" si="180"/>
        <v>0</v>
      </c>
      <c r="U469" s="211">
        <f t="shared" si="180"/>
        <v>0</v>
      </c>
      <c r="V469" s="211">
        <f t="shared" si="180"/>
        <v>0</v>
      </c>
    </row>
    <row r="470" spans="2:22">
      <c r="B470" s="147" t="s">
        <v>115</v>
      </c>
      <c r="C470" s="147" t="s">
        <v>7</v>
      </c>
      <c r="D470" s="306" t="s">
        <v>117</v>
      </c>
      <c r="E470" s="292">
        <f t="shared" si="179"/>
        <v>0</v>
      </c>
      <c r="F470" s="211">
        <f t="shared" ref="F470:V470" si="181">IF($E$470=0,0,F163*$E$470)</f>
        <v>0</v>
      </c>
      <c r="G470" s="211">
        <f t="shared" si="181"/>
        <v>0</v>
      </c>
      <c r="H470" s="211">
        <f t="shared" si="181"/>
        <v>0</v>
      </c>
      <c r="I470" s="211">
        <f t="shared" si="181"/>
        <v>0</v>
      </c>
      <c r="J470" s="211">
        <f t="shared" si="181"/>
        <v>0</v>
      </c>
      <c r="K470" s="211">
        <f t="shared" si="181"/>
        <v>0</v>
      </c>
      <c r="L470" s="211">
        <f t="shared" si="181"/>
        <v>0</v>
      </c>
      <c r="M470" s="211">
        <f t="shared" si="181"/>
        <v>0</v>
      </c>
      <c r="N470" s="211">
        <f t="shared" si="181"/>
        <v>0</v>
      </c>
      <c r="O470" s="211">
        <f t="shared" si="181"/>
        <v>0</v>
      </c>
      <c r="P470" s="211">
        <f t="shared" si="181"/>
        <v>0</v>
      </c>
      <c r="Q470" s="211">
        <f t="shared" si="181"/>
        <v>0</v>
      </c>
      <c r="R470" s="211">
        <f t="shared" si="181"/>
        <v>0</v>
      </c>
      <c r="S470" s="211">
        <f t="shared" si="181"/>
        <v>0</v>
      </c>
      <c r="T470" s="211">
        <f t="shared" si="181"/>
        <v>0</v>
      </c>
      <c r="U470" s="211">
        <f t="shared" si="181"/>
        <v>0</v>
      </c>
      <c r="V470" s="211">
        <f t="shared" si="181"/>
        <v>0</v>
      </c>
    </row>
    <row r="471" spans="2:22">
      <c r="B471" s="147" t="s">
        <v>115</v>
      </c>
      <c r="C471" s="147" t="s">
        <v>12</v>
      </c>
      <c r="D471" s="306" t="s">
        <v>118</v>
      </c>
      <c r="E471" s="292">
        <f t="shared" si="179"/>
        <v>0</v>
      </c>
      <c r="F471" s="211">
        <f t="shared" ref="F471:V471" si="182">IF($E$471=0,0,F164*$E$471)</f>
        <v>0</v>
      </c>
      <c r="G471" s="211">
        <f t="shared" si="182"/>
        <v>0</v>
      </c>
      <c r="H471" s="211">
        <f t="shared" si="182"/>
        <v>0</v>
      </c>
      <c r="I471" s="211">
        <f t="shared" si="182"/>
        <v>0</v>
      </c>
      <c r="J471" s="211">
        <f t="shared" si="182"/>
        <v>0</v>
      </c>
      <c r="K471" s="211">
        <f t="shared" si="182"/>
        <v>0</v>
      </c>
      <c r="L471" s="211">
        <f t="shared" si="182"/>
        <v>0</v>
      </c>
      <c r="M471" s="211">
        <f t="shared" si="182"/>
        <v>0</v>
      </c>
      <c r="N471" s="211">
        <f t="shared" si="182"/>
        <v>0</v>
      </c>
      <c r="O471" s="211">
        <f t="shared" si="182"/>
        <v>0</v>
      </c>
      <c r="P471" s="211">
        <f t="shared" si="182"/>
        <v>0</v>
      </c>
      <c r="Q471" s="211">
        <f t="shared" si="182"/>
        <v>0</v>
      </c>
      <c r="R471" s="211">
        <f t="shared" si="182"/>
        <v>0</v>
      </c>
      <c r="S471" s="211">
        <f t="shared" si="182"/>
        <v>0</v>
      </c>
      <c r="T471" s="211">
        <f t="shared" si="182"/>
        <v>0</v>
      </c>
      <c r="U471" s="211">
        <f t="shared" si="182"/>
        <v>0</v>
      </c>
      <c r="V471" s="211">
        <f t="shared" si="182"/>
        <v>0</v>
      </c>
    </row>
    <row r="472" spans="2:22">
      <c r="B472" s="147" t="s">
        <v>115</v>
      </c>
      <c r="C472" s="147" t="s">
        <v>9</v>
      </c>
      <c r="D472" s="306" t="s">
        <v>119</v>
      </c>
      <c r="E472" s="292">
        <f t="shared" si="179"/>
        <v>0</v>
      </c>
      <c r="F472" s="211">
        <f t="shared" ref="F472:V472" si="183">IF($E$472=0,0,F165*$E$472)</f>
        <v>0</v>
      </c>
      <c r="G472" s="211">
        <f t="shared" si="183"/>
        <v>0</v>
      </c>
      <c r="H472" s="211">
        <f t="shared" si="183"/>
        <v>0</v>
      </c>
      <c r="I472" s="211">
        <f t="shared" si="183"/>
        <v>0</v>
      </c>
      <c r="J472" s="211">
        <f t="shared" si="183"/>
        <v>0</v>
      </c>
      <c r="K472" s="211">
        <f t="shared" si="183"/>
        <v>0</v>
      </c>
      <c r="L472" s="211">
        <f t="shared" si="183"/>
        <v>0</v>
      </c>
      <c r="M472" s="211">
        <f t="shared" si="183"/>
        <v>0</v>
      </c>
      <c r="N472" s="211">
        <f t="shared" si="183"/>
        <v>0</v>
      </c>
      <c r="O472" s="211">
        <f t="shared" si="183"/>
        <v>0</v>
      </c>
      <c r="P472" s="211">
        <f t="shared" si="183"/>
        <v>0</v>
      </c>
      <c r="Q472" s="211">
        <f t="shared" si="183"/>
        <v>0</v>
      </c>
      <c r="R472" s="211">
        <f t="shared" si="183"/>
        <v>0</v>
      </c>
      <c r="S472" s="211">
        <f t="shared" si="183"/>
        <v>0</v>
      </c>
      <c r="T472" s="211">
        <f t="shared" si="183"/>
        <v>0</v>
      </c>
      <c r="U472" s="211">
        <f t="shared" si="183"/>
        <v>0</v>
      </c>
      <c r="V472" s="211">
        <f t="shared" si="183"/>
        <v>0</v>
      </c>
    </row>
    <row r="473" spans="2:22">
      <c r="B473" s="147" t="s">
        <v>115</v>
      </c>
      <c r="C473" s="147" t="s">
        <v>16</v>
      </c>
      <c r="D473" s="306" t="s">
        <v>120</v>
      </c>
      <c r="E473" s="292">
        <f t="shared" si="179"/>
        <v>0</v>
      </c>
      <c r="F473" s="211">
        <f t="shared" ref="F473:V473" si="184">IF($E$473=0,0,F166*$E$473)</f>
        <v>0</v>
      </c>
      <c r="G473" s="211">
        <f t="shared" si="184"/>
        <v>0</v>
      </c>
      <c r="H473" s="211">
        <f t="shared" si="184"/>
        <v>0</v>
      </c>
      <c r="I473" s="211">
        <f t="shared" si="184"/>
        <v>0</v>
      </c>
      <c r="J473" s="211">
        <f t="shared" si="184"/>
        <v>0</v>
      </c>
      <c r="K473" s="211">
        <f t="shared" si="184"/>
        <v>0</v>
      </c>
      <c r="L473" s="211">
        <f t="shared" si="184"/>
        <v>0</v>
      </c>
      <c r="M473" s="211">
        <f t="shared" si="184"/>
        <v>0</v>
      </c>
      <c r="N473" s="211">
        <f t="shared" si="184"/>
        <v>0</v>
      </c>
      <c r="O473" s="211">
        <f t="shared" si="184"/>
        <v>0</v>
      </c>
      <c r="P473" s="211">
        <f t="shared" si="184"/>
        <v>0</v>
      </c>
      <c r="Q473" s="211">
        <f t="shared" si="184"/>
        <v>0</v>
      </c>
      <c r="R473" s="211">
        <f t="shared" si="184"/>
        <v>0</v>
      </c>
      <c r="S473" s="211">
        <f t="shared" si="184"/>
        <v>0</v>
      </c>
      <c r="T473" s="211">
        <f t="shared" si="184"/>
        <v>0</v>
      </c>
      <c r="U473" s="211">
        <f t="shared" si="184"/>
        <v>0</v>
      </c>
      <c r="V473" s="211">
        <f t="shared" si="184"/>
        <v>0</v>
      </c>
    </row>
    <row r="474" spans="2:22">
      <c r="B474" s="147" t="s">
        <v>115</v>
      </c>
      <c r="C474" s="147" t="s">
        <v>25</v>
      </c>
      <c r="D474" s="306" t="s">
        <v>121</v>
      </c>
      <c r="E474" s="292">
        <f t="shared" si="179"/>
        <v>0</v>
      </c>
      <c r="F474" s="211">
        <f t="shared" ref="F474:V474" si="185">IF($E$474=0,0,F167*$E$474)</f>
        <v>0</v>
      </c>
      <c r="G474" s="211">
        <f t="shared" si="185"/>
        <v>0</v>
      </c>
      <c r="H474" s="211">
        <f t="shared" si="185"/>
        <v>0</v>
      </c>
      <c r="I474" s="211">
        <f t="shared" si="185"/>
        <v>0</v>
      </c>
      <c r="J474" s="211">
        <f t="shared" si="185"/>
        <v>0</v>
      </c>
      <c r="K474" s="211">
        <f t="shared" si="185"/>
        <v>0</v>
      </c>
      <c r="L474" s="211">
        <f t="shared" si="185"/>
        <v>0</v>
      </c>
      <c r="M474" s="211">
        <f t="shared" si="185"/>
        <v>0</v>
      </c>
      <c r="N474" s="211">
        <f t="shared" si="185"/>
        <v>0</v>
      </c>
      <c r="O474" s="211">
        <f t="shared" si="185"/>
        <v>0</v>
      </c>
      <c r="P474" s="211">
        <f t="shared" si="185"/>
        <v>0</v>
      </c>
      <c r="Q474" s="211">
        <f t="shared" si="185"/>
        <v>0</v>
      </c>
      <c r="R474" s="211">
        <f t="shared" si="185"/>
        <v>0</v>
      </c>
      <c r="S474" s="211">
        <f t="shared" si="185"/>
        <v>0</v>
      </c>
      <c r="T474" s="211">
        <f t="shared" si="185"/>
        <v>0</v>
      </c>
      <c r="U474" s="211">
        <f t="shared" si="185"/>
        <v>0</v>
      </c>
      <c r="V474" s="211">
        <f t="shared" si="185"/>
        <v>0</v>
      </c>
    </row>
    <row r="475" spans="2:22">
      <c r="B475" s="147" t="s">
        <v>115</v>
      </c>
      <c r="C475" s="147" t="s">
        <v>27</v>
      </c>
      <c r="D475" s="306" t="s">
        <v>122</v>
      </c>
      <c r="E475" s="292">
        <f t="shared" si="179"/>
        <v>0</v>
      </c>
      <c r="F475" s="211">
        <f t="shared" ref="F475:V475" si="186">IF($E$475=0,0,F168*$E$475)</f>
        <v>0</v>
      </c>
      <c r="G475" s="211">
        <f t="shared" si="186"/>
        <v>0</v>
      </c>
      <c r="H475" s="211">
        <f t="shared" si="186"/>
        <v>0</v>
      </c>
      <c r="I475" s="211">
        <f t="shared" si="186"/>
        <v>0</v>
      </c>
      <c r="J475" s="211">
        <f t="shared" si="186"/>
        <v>0</v>
      </c>
      <c r="K475" s="211">
        <f t="shared" si="186"/>
        <v>0</v>
      </c>
      <c r="L475" s="211">
        <f t="shared" si="186"/>
        <v>0</v>
      </c>
      <c r="M475" s="211">
        <f t="shared" si="186"/>
        <v>0</v>
      </c>
      <c r="N475" s="211">
        <f t="shared" si="186"/>
        <v>0</v>
      </c>
      <c r="O475" s="211">
        <f t="shared" si="186"/>
        <v>0</v>
      </c>
      <c r="P475" s="211">
        <f t="shared" si="186"/>
        <v>0</v>
      </c>
      <c r="Q475" s="211">
        <f t="shared" si="186"/>
        <v>0</v>
      </c>
      <c r="R475" s="211">
        <f t="shared" si="186"/>
        <v>0</v>
      </c>
      <c r="S475" s="211">
        <f t="shared" si="186"/>
        <v>0</v>
      </c>
      <c r="T475" s="211">
        <f t="shared" si="186"/>
        <v>0</v>
      </c>
      <c r="U475" s="211">
        <f t="shared" si="186"/>
        <v>0</v>
      </c>
      <c r="V475" s="211">
        <f t="shared" si="186"/>
        <v>0</v>
      </c>
    </row>
    <row r="476" spans="2:22">
      <c r="B476" s="147" t="s">
        <v>115</v>
      </c>
      <c r="C476" s="147" t="s">
        <v>37</v>
      </c>
      <c r="D476" s="306" t="s">
        <v>123</v>
      </c>
      <c r="E476" s="292">
        <f t="shared" si="179"/>
        <v>0</v>
      </c>
      <c r="F476" s="211">
        <f t="shared" ref="F476:V476" si="187">IF($E$476=0,0,F169*$E$476)</f>
        <v>0</v>
      </c>
      <c r="G476" s="211">
        <f t="shared" si="187"/>
        <v>0</v>
      </c>
      <c r="H476" s="211">
        <f t="shared" si="187"/>
        <v>0</v>
      </c>
      <c r="I476" s="211">
        <f t="shared" si="187"/>
        <v>0</v>
      </c>
      <c r="J476" s="211">
        <f t="shared" si="187"/>
        <v>0</v>
      </c>
      <c r="K476" s="211">
        <f t="shared" si="187"/>
        <v>0</v>
      </c>
      <c r="L476" s="211">
        <f t="shared" si="187"/>
        <v>0</v>
      </c>
      <c r="M476" s="211">
        <f t="shared" si="187"/>
        <v>0</v>
      </c>
      <c r="N476" s="211">
        <f t="shared" si="187"/>
        <v>0</v>
      </c>
      <c r="O476" s="211">
        <f t="shared" si="187"/>
        <v>0</v>
      </c>
      <c r="P476" s="211">
        <f t="shared" si="187"/>
        <v>0</v>
      </c>
      <c r="Q476" s="211">
        <f t="shared" si="187"/>
        <v>0</v>
      </c>
      <c r="R476" s="211">
        <f t="shared" si="187"/>
        <v>0</v>
      </c>
      <c r="S476" s="211">
        <f t="shared" si="187"/>
        <v>0</v>
      </c>
      <c r="T476" s="211">
        <f t="shared" si="187"/>
        <v>0</v>
      </c>
      <c r="U476" s="211">
        <f t="shared" si="187"/>
        <v>0</v>
      </c>
      <c r="V476" s="211">
        <f t="shared" si="187"/>
        <v>0</v>
      </c>
    </row>
    <row r="477" spans="2:22">
      <c r="B477" s="147" t="s">
        <v>350</v>
      </c>
      <c r="C477" s="147" t="s">
        <v>398</v>
      </c>
      <c r="D477" s="306" t="s">
        <v>413</v>
      </c>
      <c r="E477" s="292">
        <f t="shared" si="179"/>
        <v>0</v>
      </c>
      <c r="F477" s="211">
        <f t="shared" ref="F477:V477" si="188">IF($E$477=0,0,F170*$E$477)</f>
        <v>0</v>
      </c>
      <c r="G477" s="211">
        <f t="shared" si="188"/>
        <v>0</v>
      </c>
      <c r="H477" s="211">
        <f t="shared" si="188"/>
        <v>0</v>
      </c>
      <c r="I477" s="211">
        <f t="shared" si="188"/>
        <v>0</v>
      </c>
      <c r="J477" s="211">
        <f t="shared" si="188"/>
        <v>0</v>
      </c>
      <c r="K477" s="211">
        <f t="shared" si="188"/>
        <v>0</v>
      </c>
      <c r="L477" s="211">
        <f t="shared" si="188"/>
        <v>0</v>
      </c>
      <c r="M477" s="211">
        <f t="shared" si="188"/>
        <v>0</v>
      </c>
      <c r="N477" s="211">
        <f t="shared" si="188"/>
        <v>0</v>
      </c>
      <c r="O477" s="211">
        <f t="shared" si="188"/>
        <v>0</v>
      </c>
      <c r="P477" s="211">
        <f t="shared" si="188"/>
        <v>0</v>
      </c>
      <c r="Q477" s="211">
        <f t="shared" si="188"/>
        <v>0</v>
      </c>
      <c r="R477" s="211">
        <f t="shared" si="188"/>
        <v>0</v>
      </c>
      <c r="S477" s="211">
        <f t="shared" si="188"/>
        <v>0</v>
      </c>
      <c r="T477" s="211">
        <f t="shared" si="188"/>
        <v>0</v>
      </c>
      <c r="U477" s="211">
        <f t="shared" si="188"/>
        <v>0</v>
      </c>
      <c r="V477" s="211">
        <f t="shared" si="188"/>
        <v>0</v>
      </c>
    </row>
    <row r="478" spans="2:22">
      <c r="B478" s="147"/>
      <c r="C478" s="147"/>
      <c r="D478" s="306"/>
      <c r="F478" s="211"/>
      <c r="G478" s="211"/>
      <c r="H478" s="211"/>
      <c r="I478" s="211"/>
      <c r="J478" s="211"/>
      <c r="K478" s="211"/>
      <c r="L478" s="211"/>
      <c r="M478" s="211"/>
      <c r="N478" s="211"/>
      <c r="O478" s="211"/>
      <c r="P478" s="211"/>
      <c r="Q478" s="211"/>
      <c r="R478" s="211"/>
      <c r="S478" s="211"/>
      <c r="T478" s="211"/>
      <c r="U478" s="211"/>
      <c r="V478" s="211"/>
    </row>
    <row r="479" spans="2:22">
      <c r="B479" s="147" t="s">
        <v>488</v>
      </c>
      <c r="C479" s="147" t="s">
        <v>16</v>
      </c>
      <c r="D479" s="190" t="s">
        <v>491</v>
      </c>
      <c r="E479" s="292">
        <f>E172</f>
        <v>0</v>
      </c>
      <c r="F479" s="211">
        <f>IF($E$479=0,0,F172*$E$479)</f>
        <v>0</v>
      </c>
      <c r="G479" s="211">
        <f t="shared" ref="G479:V479" si="189">IF($E$479=0,0,G172*$E$479)</f>
        <v>0</v>
      </c>
      <c r="H479" s="211">
        <f t="shared" si="189"/>
        <v>0</v>
      </c>
      <c r="I479" s="211">
        <f t="shared" si="189"/>
        <v>0</v>
      </c>
      <c r="J479" s="211">
        <f t="shared" si="189"/>
        <v>0</v>
      </c>
      <c r="K479" s="211">
        <f t="shared" si="189"/>
        <v>0</v>
      </c>
      <c r="L479" s="211">
        <f t="shared" si="189"/>
        <v>0</v>
      </c>
      <c r="M479" s="211">
        <f t="shared" si="189"/>
        <v>0</v>
      </c>
      <c r="N479" s="211">
        <f>IF($E$479=0,0,N172*$E$479)</f>
        <v>0</v>
      </c>
      <c r="O479" s="211">
        <f t="shared" si="189"/>
        <v>0</v>
      </c>
      <c r="P479" s="211">
        <f t="shared" si="189"/>
        <v>0</v>
      </c>
      <c r="Q479" s="211">
        <f t="shared" si="189"/>
        <v>0</v>
      </c>
      <c r="R479" s="211">
        <f t="shared" si="189"/>
        <v>0</v>
      </c>
      <c r="S479" s="211">
        <f t="shared" si="189"/>
        <v>0</v>
      </c>
      <c r="T479" s="211">
        <f t="shared" si="189"/>
        <v>0</v>
      </c>
      <c r="U479" s="211">
        <f t="shared" si="189"/>
        <v>0</v>
      </c>
      <c r="V479" s="211">
        <f t="shared" si="189"/>
        <v>0</v>
      </c>
    </row>
    <row r="480" spans="2:22">
      <c r="B480" s="147" t="s">
        <v>488</v>
      </c>
      <c r="C480" s="147" t="s">
        <v>55</v>
      </c>
      <c r="D480" s="190" t="s">
        <v>492</v>
      </c>
      <c r="E480" s="292">
        <f t="shared" ref="E480:E485" si="190">E173</f>
        <v>0</v>
      </c>
      <c r="F480" s="211">
        <f>IF($E$480=0,0,F173*$E$480)</f>
        <v>0</v>
      </c>
      <c r="G480" s="211">
        <f t="shared" ref="G480:V480" si="191">IF($E$480=0,0,G173*$E$480)</f>
        <v>0</v>
      </c>
      <c r="H480" s="211">
        <f t="shared" si="191"/>
        <v>0</v>
      </c>
      <c r="I480" s="211">
        <f t="shared" si="191"/>
        <v>0</v>
      </c>
      <c r="J480" s="211">
        <f t="shared" si="191"/>
        <v>0</v>
      </c>
      <c r="K480" s="211">
        <f t="shared" si="191"/>
        <v>0</v>
      </c>
      <c r="L480" s="211">
        <f t="shared" si="191"/>
        <v>0</v>
      </c>
      <c r="M480" s="211">
        <f t="shared" si="191"/>
        <v>0</v>
      </c>
      <c r="N480" s="211">
        <f t="shared" si="191"/>
        <v>0</v>
      </c>
      <c r="O480" s="211">
        <f t="shared" si="191"/>
        <v>0</v>
      </c>
      <c r="P480" s="211">
        <f t="shared" si="191"/>
        <v>0</v>
      </c>
      <c r="Q480" s="211">
        <f t="shared" si="191"/>
        <v>0</v>
      </c>
      <c r="R480" s="211">
        <f t="shared" si="191"/>
        <v>0</v>
      </c>
      <c r="S480" s="211">
        <f t="shared" si="191"/>
        <v>0</v>
      </c>
      <c r="T480" s="211">
        <f t="shared" si="191"/>
        <v>0</v>
      </c>
      <c r="U480" s="211">
        <f t="shared" si="191"/>
        <v>0</v>
      </c>
      <c r="V480" s="211">
        <f t="shared" si="191"/>
        <v>0</v>
      </c>
    </row>
    <row r="481" spans="2:22">
      <c r="B481" s="147" t="s">
        <v>488</v>
      </c>
      <c r="C481" s="147" t="s">
        <v>490</v>
      </c>
      <c r="D481" s="190" t="s">
        <v>493</v>
      </c>
      <c r="E481" s="292">
        <f t="shared" si="190"/>
        <v>0</v>
      </c>
      <c r="F481" s="211">
        <f>IF($E$481=0,0,F174*$E$481)</f>
        <v>0</v>
      </c>
      <c r="G481" s="211">
        <f t="shared" ref="G481:V481" si="192">IF($E$481=0,0,G174*$E$481)</f>
        <v>0</v>
      </c>
      <c r="H481" s="211">
        <f t="shared" si="192"/>
        <v>0</v>
      </c>
      <c r="I481" s="211">
        <f t="shared" si="192"/>
        <v>0</v>
      </c>
      <c r="J481" s="211">
        <f t="shared" si="192"/>
        <v>0</v>
      </c>
      <c r="K481" s="211">
        <f t="shared" si="192"/>
        <v>0</v>
      </c>
      <c r="L481" s="211">
        <f t="shared" si="192"/>
        <v>0</v>
      </c>
      <c r="M481" s="211">
        <f t="shared" si="192"/>
        <v>0</v>
      </c>
      <c r="N481" s="211">
        <f t="shared" si="192"/>
        <v>0</v>
      </c>
      <c r="O481" s="211">
        <f t="shared" si="192"/>
        <v>0</v>
      </c>
      <c r="P481" s="211">
        <f t="shared" si="192"/>
        <v>0</v>
      </c>
      <c r="Q481" s="211">
        <f t="shared" si="192"/>
        <v>0</v>
      </c>
      <c r="R481" s="211">
        <f t="shared" si="192"/>
        <v>0</v>
      </c>
      <c r="S481" s="211">
        <f t="shared" si="192"/>
        <v>0</v>
      </c>
      <c r="T481" s="211">
        <f t="shared" si="192"/>
        <v>0</v>
      </c>
      <c r="U481" s="211">
        <f t="shared" si="192"/>
        <v>0</v>
      </c>
      <c r="V481" s="211">
        <f t="shared" si="192"/>
        <v>0</v>
      </c>
    </row>
    <row r="482" spans="2:22">
      <c r="B482" s="147" t="s">
        <v>488</v>
      </c>
      <c r="C482" s="147" t="s">
        <v>25</v>
      </c>
      <c r="D482" s="190" t="s">
        <v>494</v>
      </c>
      <c r="E482" s="292">
        <f t="shared" si="190"/>
        <v>0</v>
      </c>
      <c r="F482" s="211">
        <f>IF($E$482=0,0,F175*$E$482)</f>
        <v>0</v>
      </c>
      <c r="G482" s="211">
        <f t="shared" ref="G482:V482" si="193">IF($E$482=0,0,G175*$E$482)</f>
        <v>0</v>
      </c>
      <c r="H482" s="211">
        <f t="shared" si="193"/>
        <v>0</v>
      </c>
      <c r="I482" s="211">
        <f t="shared" si="193"/>
        <v>0</v>
      </c>
      <c r="J482" s="211">
        <f t="shared" si="193"/>
        <v>0</v>
      </c>
      <c r="K482" s="211">
        <f t="shared" si="193"/>
        <v>0</v>
      </c>
      <c r="L482" s="211">
        <f t="shared" si="193"/>
        <v>0</v>
      </c>
      <c r="M482" s="211">
        <f t="shared" si="193"/>
        <v>0</v>
      </c>
      <c r="N482" s="211">
        <f t="shared" si="193"/>
        <v>0</v>
      </c>
      <c r="O482" s="211">
        <f t="shared" si="193"/>
        <v>0</v>
      </c>
      <c r="P482" s="211">
        <f t="shared" si="193"/>
        <v>0</v>
      </c>
      <c r="Q482" s="211">
        <f t="shared" si="193"/>
        <v>0</v>
      </c>
      <c r="R482" s="211">
        <f t="shared" si="193"/>
        <v>0</v>
      </c>
      <c r="S482" s="211">
        <f t="shared" si="193"/>
        <v>0</v>
      </c>
      <c r="T482" s="211">
        <f t="shared" si="193"/>
        <v>0</v>
      </c>
      <c r="U482" s="211">
        <f t="shared" si="193"/>
        <v>0</v>
      </c>
      <c r="V482" s="211">
        <f t="shared" si="193"/>
        <v>0</v>
      </c>
    </row>
    <row r="483" spans="2:22">
      <c r="B483" s="147" t="s">
        <v>488</v>
      </c>
      <c r="C483" s="147" t="s">
        <v>27</v>
      </c>
      <c r="D483" s="190" t="s">
        <v>495</v>
      </c>
      <c r="E483" s="292">
        <f t="shared" si="190"/>
        <v>0</v>
      </c>
      <c r="F483" s="211">
        <f>IF($E$483=0,0,F176*$E$483)</f>
        <v>0</v>
      </c>
      <c r="G483" s="211">
        <f t="shared" ref="G483:V483" si="194">IF($E$483=0,0,G176*$E$483)</f>
        <v>0</v>
      </c>
      <c r="H483" s="211">
        <f t="shared" si="194"/>
        <v>0</v>
      </c>
      <c r="I483" s="211">
        <f t="shared" si="194"/>
        <v>0</v>
      </c>
      <c r="J483" s="211">
        <f t="shared" si="194"/>
        <v>0</v>
      </c>
      <c r="K483" s="211">
        <f t="shared" si="194"/>
        <v>0</v>
      </c>
      <c r="L483" s="211">
        <f t="shared" si="194"/>
        <v>0</v>
      </c>
      <c r="M483" s="211">
        <f t="shared" si="194"/>
        <v>0</v>
      </c>
      <c r="N483" s="211">
        <f t="shared" si="194"/>
        <v>0</v>
      </c>
      <c r="O483" s="211">
        <f t="shared" si="194"/>
        <v>0</v>
      </c>
      <c r="P483" s="211">
        <f t="shared" si="194"/>
        <v>0</v>
      </c>
      <c r="Q483" s="211">
        <f t="shared" si="194"/>
        <v>0</v>
      </c>
      <c r="R483" s="211">
        <f t="shared" si="194"/>
        <v>0</v>
      </c>
      <c r="S483" s="211">
        <f t="shared" si="194"/>
        <v>0</v>
      </c>
      <c r="T483" s="211">
        <f t="shared" si="194"/>
        <v>0</v>
      </c>
      <c r="U483" s="211">
        <f t="shared" si="194"/>
        <v>0</v>
      </c>
      <c r="V483" s="211">
        <f t="shared" si="194"/>
        <v>0</v>
      </c>
    </row>
    <row r="484" spans="2:22">
      <c r="B484" s="147" t="s">
        <v>488</v>
      </c>
      <c r="C484" s="147" t="s">
        <v>37</v>
      </c>
      <c r="D484" s="190" t="s">
        <v>496</v>
      </c>
      <c r="E484" s="292">
        <f t="shared" si="190"/>
        <v>0</v>
      </c>
      <c r="F484" s="211">
        <f>IF($E$484=0,0,F177*$E$484)</f>
        <v>0</v>
      </c>
      <c r="G484" s="211">
        <f t="shared" ref="G484:V484" si="195">IF($E$484=0,0,G177*$E$484)</f>
        <v>0</v>
      </c>
      <c r="H484" s="211">
        <f t="shared" si="195"/>
        <v>0</v>
      </c>
      <c r="I484" s="211">
        <f t="shared" si="195"/>
        <v>0</v>
      </c>
      <c r="J484" s="211">
        <f t="shared" si="195"/>
        <v>0</v>
      </c>
      <c r="K484" s="211">
        <f t="shared" si="195"/>
        <v>0</v>
      </c>
      <c r="L484" s="211">
        <f t="shared" si="195"/>
        <v>0</v>
      </c>
      <c r="M484" s="211">
        <f t="shared" si="195"/>
        <v>0</v>
      </c>
      <c r="N484" s="211">
        <f t="shared" si="195"/>
        <v>0</v>
      </c>
      <c r="O484" s="211">
        <f t="shared" si="195"/>
        <v>0</v>
      </c>
      <c r="P484" s="211">
        <f t="shared" si="195"/>
        <v>0</v>
      </c>
      <c r="Q484" s="211">
        <f t="shared" si="195"/>
        <v>0</v>
      </c>
      <c r="R484" s="211">
        <f t="shared" si="195"/>
        <v>0</v>
      </c>
      <c r="S484" s="211">
        <f t="shared" si="195"/>
        <v>0</v>
      </c>
      <c r="T484" s="211">
        <f t="shared" si="195"/>
        <v>0</v>
      </c>
      <c r="U484" s="211">
        <f t="shared" si="195"/>
        <v>0</v>
      </c>
      <c r="V484" s="211">
        <f t="shared" si="195"/>
        <v>0</v>
      </c>
    </row>
    <row r="485" spans="2:22">
      <c r="B485" s="147" t="s">
        <v>488</v>
      </c>
      <c r="C485" s="147" t="s">
        <v>39</v>
      </c>
      <c r="D485" s="190" t="s">
        <v>497</v>
      </c>
      <c r="E485" s="292">
        <f t="shared" si="190"/>
        <v>0</v>
      </c>
      <c r="F485" s="211">
        <f>IF($E$485=0,0,F178*$E$485)</f>
        <v>0</v>
      </c>
      <c r="G485" s="211">
        <f t="shared" ref="G485:V485" si="196">IF($E$477=0,0,G178*$E$477)</f>
        <v>0</v>
      </c>
      <c r="H485" s="211">
        <f t="shared" si="196"/>
        <v>0</v>
      </c>
      <c r="I485" s="211">
        <f t="shared" si="196"/>
        <v>0</v>
      </c>
      <c r="J485" s="211">
        <f t="shared" si="196"/>
        <v>0</v>
      </c>
      <c r="K485" s="211">
        <f t="shared" si="196"/>
        <v>0</v>
      </c>
      <c r="L485" s="211">
        <f t="shared" si="196"/>
        <v>0</v>
      </c>
      <c r="M485" s="211">
        <f t="shared" si="196"/>
        <v>0</v>
      </c>
      <c r="N485" s="211">
        <f t="shared" si="196"/>
        <v>0</v>
      </c>
      <c r="O485" s="211">
        <f t="shared" si="196"/>
        <v>0</v>
      </c>
      <c r="P485" s="211">
        <f t="shared" si="196"/>
        <v>0</v>
      </c>
      <c r="Q485" s="211">
        <f t="shared" si="196"/>
        <v>0</v>
      </c>
      <c r="R485" s="211">
        <f t="shared" si="196"/>
        <v>0</v>
      </c>
      <c r="S485" s="211">
        <f t="shared" si="196"/>
        <v>0</v>
      </c>
      <c r="T485" s="211">
        <f t="shared" si="196"/>
        <v>0</v>
      </c>
      <c r="U485" s="211">
        <f t="shared" si="196"/>
        <v>0</v>
      </c>
      <c r="V485" s="211">
        <f t="shared" si="196"/>
        <v>0</v>
      </c>
    </row>
    <row r="486" spans="2:22">
      <c r="B486" s="147" t="s">
        <v>489</v>
      </c>
      <c r="C486" s="147" t="s">
        <v>398</v>
      </c>
      <c r="D486" s="190" t="s">
        <v>498</v>
      </c>
      <c r="E486" s="292">
        <f>E179</f>
        <v>0</v>
      </c>
      <c r="F486" s="211">
        <f>IF($E$486=0,0,F179*$E$486)</f>
        <v>0</v>
      </c>
      <c r="G486" s="211">
        <f t="shared" ref="G486:V486" si="197">IF($E$486=0,0,G179*$E$486)</f>
        <v>0</v>
      </c>
      <c r="H486" s="211">
        <f t="shared" si="197"/>
        <v>0</v>
      </c>
      <c r="I486" s="211">
        <f t="shared" si="197"/>
        <v>0</v>
      </c>
      <c r="J486" s="211">
        <f t="shared" si="197"/>
        <v>0</v>
      </c>
      <c r="K486" s="211">
        <f t="shared" si="197"/>
        <v>0</v>
      </c>
      <c r="L486" s="211">
        <f t="shared" si="197"/>
        <v>0</v>
      </c>
      <c r="M486" s="211">
        <f t="shared" si="197"/>
        <v>0</v>
      </c>
      <c r="N486" s="211">
        <f t="shared" si="197"/>
        <v>0</v>
      </c>
      <c r="O486" s="211">
        <f t="shared" si="197"/>
        <v>0</v>
      </c>
      <c r="P486" s="211">
        <f t="shared" si="197"/>
        <v>0</v>
      </c>
      <c r="Q486" s="211">
        <f t="shared" si="197"/>
        <v>0</v>
      </c>
      <c r="R486" s="211">
        <f t="shared" si="197"/>
        <v>0</v>
      </c>
      <c r="S486" s="211">
        <f t="shared" si="197"/>
        <v>0</v>
      </c>
      <c r="T486" s="211">
        <f t="shared" si="197"/>
        <v>0</v>
      </c>
      <c r="U486" s="211">
        <f t="shared" si="197"/>
        <v>0</v>
      </c>
      <c r="V486" s="211">
        <f t="shared" si="197"/>
        <v>0</v>
      </c>
    </row>
    <row r="487" spans="2:22">
      <c r="B487" s="147"/>
      <c r="C487" s="147"/>
      <c r="D487" s="306"/>
      <c r="F487" s="211"/>
      <c r="G487" s="211"/>
      <c r="H487" s="211"/>
      <c r="I487" s="211"/>
      <c r="J487" s="211"/>
      <c r="K487" s="211"/>
      <c r="L487" s="211"/>
      <c r="M487" s="211"/>
      <c r="N487" s="211"/>
      <c r="O487" s="211"/>
      <c r="P487" s="211"/>
      <c r="Q487" s="211"/>
      <c r="R487" s="211"/>
      <c r="S487" s="211"/>
      <c r="T487" s="211"/>
      <c r="U487" s="211"/>
      <c r="V487" s="211"/>
    </row>
    <row r="488" spans="2:22">
      <c r="B488" s="147" t="s">
        <v>124</v>
      </c>
      <c r="C488" s="147" t="s">
        <v>43</v>
      </c>
      <c r="D488" s="306" t="s">
        <v>125</v>
      </c>
      <c r="E488" s="292">
        <f t="shared" ref="E488:E496" si="198">E181</f>
        <v>0</v>
      </c>
      <c r="F488" s="211">
        <f t="shared" ref="F488:V488" si="199">IF($E$488=0,0,F181*$E$488)</f>
        <v>0</v>
      </c>
      <c r="G488" s="211">
        <f t="shared" si="199"/>
        <v>0</v>
      </c>
      <c r="H488" s="211">
        <f t="shared" si="199"/>
        <v>0</v>
      </c>
      <c r="I488" s="211">
        <f t="shared" si="199"/>
        <v>0</v>
      </c>
      <c r="J488" s="211">
        <f t="shared" si="199"/>
        <v>0</v>
      </c>
      <c r="K488" s="211">
        <f t="shared" si="199"/>
        <v>0</v>
      </c>
      <c r="L488" s="211">
        <f t="shared" si="199"/>
        <v>0</v>
      </c>
      <c r="M488" s="211">
        <f t="shared" si="199"/>
        <v>0</v>
      </c>
      <c r="N488" s="211">
        <f t="shared" si="199"/>
        <v>0</v>
      </c>
      <c r="O488" s="211">
        <f t="shared" si="199"/>
        <v>0</v>
      </c>
      <c r="P488" s="211">
        <f t="shared" si="199"/>
        <v>0</v>
      </c>
      <c r="Q488" s="211">
        <f t="shared" si="199"/>
        <v>0</v>
      </c>
      <c r="R488" s="211">
        <f t="shared" si="199"/>
        <v>0</v>
      </c>
      <c r="S488" s="211">
        <f t="shared" si="199"/>
        <v>0</v>
      </c>
      <c r="T488" s="211">
        <f t="shared" si="199"/>
        <v>0</v>
      </c>
      <c r="U488" s="211">
        <f t="shared" si="199"/>
        <v>0</v>
      </c>
      <c r="V488" s="211">
        <f t="shared" si="199"/>
        <v>0</v>
      </c>
    </row>
    <row r="489" spans="2:22">
      <c r="B489" s="147" t="s">
        <v>124</v>
      </c>
      <c r="C489" s="147" t="s">
        <v>7</v>
      </c>
      <c r="D489" s="306" t="s">
        <v>126</v>
      </c>
      <c r="E489" s="292">
        <f t="shared" si="198"/>
        <v>0</v>
      </c>
      <c r="F489" s="211">
        <f t="shared" ref="F489:V489" si="200">IF($E$489=0,0,F182*$E$489)</f>
        <v>0</v>
      </c>
      <c r="G489" s="211">
        <f t="shared" si="200"/>
        <v>0</v>
      </c>
      <c r="H489" s="211">
        <f>IF($E$489=0,0,H182*$E$489)</f>
        <v>0</v>
      </c>
      <c r="I489" s="211">
        <f t="shared" si="200"/>
        <v>0</v>
      </c>
      <c r="J489" s="211">
        <f t="shared" si="200"/>
        <v>0</v>
      </c>
      <c r="K489" s="211">
        <f t="shared" si="200"/>
        <v>0</v>
      </c>
      <c r="L489" s="211">
        <f t="shared" si="200"/>
        <v>0</v>
      </c>
      <c r="M489" s="211">
        <f t="shared" si="200"/>
        <v>0</v>
      </c>
      <c r="N489" s="211">
        <f t="shared" si="200"/>
        <v>0</v>
      </c>
      <c r="O489" s="211">
        <f t="shared" si="200"/>
        <v>0</v>
      </c>
      <c r="P489" s="211">
        <f t="shared" si="200"/>
        <v>0</v>
      </c>
      <c r="Q489" s="211">
        <f t="shared" si="200"/>
        <v>0</v>
      </c>
      <c r="R489" s="211">
        <f t="shared" si="200"/>
        <v>0</v>
      </c>
      <c r="S489" s="211">
        <f t="shared" si="200"/>
        <v>0</v>
      </c>
      <c r="T489" s="211">
        <f t="shared" si="200"/>
        <v>0</v>
      </c>
      <c r="U489" s="211">
        <f t="shared" si="200"/>
        <v>0</v>
      </c>
      <c r="V489" s="211">
        <f t="shared" si="200"/>
        <v>0</v>
      </c>
    </row>
    <row r="490" spans="2:22">
      <c r="B490" s="147" t="s">
        <v>124</v>
      </c>
      <c r="C490" s="147" t="s">
        <v>12</v>
      </c>
      <c r="D490" s="306" t="s">
        <v>127</v>
      </c>
      <c r="E490" s="292">
        <f t="shared" si="198"/>
        <v>0</v>
      </c>
      <c r="F490" s="211">
        <f t="shared" ref="F490:V490" si="201">IF($E$490=0,0,F183*$E$490)</f>
        <v>0</v>
      </c>
      <c r="G490" s="211">
        <f t="shared" si="201"/>
        <v>0</v>
      </c>
      <c r="H490" s="211">
        <f t="shared" si="201"/>
        <v>0</v>
      </c>
      <c r="I490" s="211">
        <f t="shared" si="201"/>
        <v>0</v>
      </c>
      <c r="J490" s="211">
        <f t="shared" si="201"/>
        <v>0</v>
      </c>
      <c r="K490" s="211">
        <f t="shared" si="201"/>
        <v>0</v>
      </c>
      <c r="L490" s="211">
        <f t="shared" si="201"/>
        <v>0</v>
      </c>
      <c r="M490" s="211">
        <f t="shared" si="201"/>
        <v>0</v>
      </c>
      <c r="N490" s="211">
        <f t="shared" si="201"/>
        <v>0</v>
      </c>
      <c r="O490" s="211">
        <f t="shared" si="201"/>
        <v>0</v>
      </c>
      <c r="P490" s="211">
        <f t="shared" si="201"/>
        <v>0</v>
      </c>
      <c r="Q490" s="211">
        <f t="shared" si="201"/>
        <v>0</v>
      </c>
      <c r="R490" s="211">
        <f t="shared" si="201"/>
        <v>0</v>
      </c>
      <c r="S490" s="211">
        <f t="shared" si="201"/>
        <v>0</v>
      </c>
      <c r="T490" s="211">
        <f t="shared" si="201"/>
        <v>0</v>
      </c>
      <c r="U490" s="211">
        <f t="shared" si="201"/>
        <v>0</v>
      </c>
      <c r="V490" s="211">
        <f t="shared" si="201"/>
        <v>0</v>
      </c>
    </row>
    <row r="491" spans="2:22">
      <c r="B491" s="147" t="s">
        <v>124</v>
      </c>
      <c r="C491" s="147" t="s">
        <v>9</v>
      </c>
      <c r="D491" s="306" t="s">
        <v>128</v>
      </c>
      <c r="E491" s="292">
        <f t="shared" si="198"/>
        <v>0</v>
      </c>
      <c r="F491" s="211">
        <f t="shared" ref="F491:V491" si="202">IF($E$491=0,0,F184*$E$491)</f>
        <v>0</v>
      </c>
      <c r="G491" s="211">
        <f t="shared" si="202"/>
        <v>0</v>
      </c>
      <c r="H491" s="211">
        <f t="shared" si="202"/>
        <v>0</v>
      </c>
      <c r="I491" s="211">
        <f t="shared" si="202"/>
        <v>0</v>
      </c>
      <c r="J491" s="211">
        <f t="shared" si="202"/>
        <v>0</v>
      </c>
      <c r="K491" s="211">
        <f t="shared" si="202"/>
        <v>0</v>
      </c>
      <c r="L491" s="211">
        <f t="shared" si="202"/>
        <v>0</v>
      </c>
      <c r="M491" s="211">
        <f t="shared" si="202"/>
        <v>0</v>
      </c>
      <c r="N491" s="211">
        <f t="shared" si="202"/>
        <v>0</v>
      </c>
      <c r="O491" s="211">
        <f t="shared" si="202"/>
        <v>0</v>
      </c>
      <c r="P491" s="211">
        <f t="shared" si="202"/>
        <v>0</v>
      </c>
      <c r="Q491" s="211">
        <f t="shared" si="202"/>
        <v>0</v>
      </c>
      <c r="R491" s="211">
        <f t="shared" si="202"/>
        <v>0</v>
      </c>
      <c r="S491" s="211">
        <f t="shared" si="202"/>
        <v>0</v>
      </c>
      <c r="T491" s="211">
        <f t="shared" si="202"/>
        <v>0</v>
      </c>
      <c r="U491" s="211">
        <f t="shared" si="202"/>
        <v>0</v>
      </c>
      <c r="V491" s="211">
        <f t="shared" si="202"/>
        <v>0</v>
      </c>
    </row>
    <row r="492" spans="2:22">
      <c r="B492" s="147" t="s">
        <v>124</v>
      </c>
      <c r="C492" s="147" t="s">
        <v>16</v>
      </c>
      <c r="D492" s="306" t="s">
        <v>129</v>
      </c>
      <c r="E492" s="292">
        <f t="shared" si="198"/>
        <v>0</v>
      </c>
      <c r="F492" s="211">
        <f t="shared" ref="F492:V492" si="203">IF($E$492=0,0,F185*$E$492)</f>
        <v>0</v>
      </c>
      <c r="G492" s="211">
        <f t="shared" si="203"/>
        <v>0</v>
      </c>
      <c r="H492" s="211">
        <f t="shared" si="203"/>
        <v>0</v>
      </c>
      <c r="I492" s="211">
        <f t="shared" si="203"/>
        <v>0</v>
      </c>
      <c r="J492" s="211">
        <f t="shared" si="203"/>
        <v>0</v>
      </c>
      <c r="K492" s="211">
        <f t="shared" si="203"/>
        <v>0</v>
      </c>
      <c r="L492" s="211">
        <f t="shared" si="203"/>
        <v>0</v>
      </c>
      <c r="M492" s="211">
        <f t="shared" si="203"/>
        <v>0</v>
      </c>
      <c r="N492" s="211">
        <f t="shared" si="203"/>
        <v>0</v>
      </c>
      <c r="O492" s="211">
        <f t="shared" si="203"/>
        <v>0</v>
      </c>
      <c r="P492" s="211">
        <f t="shared" si="203"/>
        <v>0</v>
      </c>
      <c r="Q492" s="211">
        <f t="shared" si="203"/>
        <v>0</v>
      </c>
      <c r="R492" s="211">
        <f t="shared" si="203"/>
        <v>0</v>
      </c>
      <c r="S492" s="211">
        <f t="shared" si="203"/>
        <v>0</v>
      </c>
      <c r="T492" s="211">
        <f t="shared" si="203"/>
        <v>0</v>
      </c>
      <c r="U492" s="211">
        <f t="shared" si="203"/>
        <v>0</v>
      </c>
      <c r="V492" s="211">
        <f t="shared" si="203"/>
        <v>0</v>
      </c>
    </row>
    <row r="493" spans="2:22">
      <c r="B493" s="147" t="s">
        <v>124</v>
      </c>
      <c r="C493" s="147" t="s">
        <v>25</v>
      </c>
      <c r="D493" s="306" t="s">
        <v>130</v>
      </c>
      <c r="E493" s="292">
        <f t="shared" si="198"/>
        <v>0</v>
      </c>
      <c r="F493" s="211">
        <f t="shared" ref="F493:V493" si="204">IF($E$493=0,0,F186*$E$493)</f>
        <v>0</v>
      </c>
      <c r="G493" s="211">
        <f t="shared" si="204"/>
        <v>0</v>
      </c>
      <c r="H493" s="211">
        <f t="shared" si="204"/>
        <v>0</v>
      </c>
      <c r="I493" s="211">
        <f t="shared" si="204"/>
        <v>0</v>
      </c>
      <c r="J493" s="211">
        <f t="shared" si="204"/>
        <v>0</v>
      </c>
      <c r="K493" s="211">
        <f t="shared" si="204"/>
        <v>0</v>
      </c>
      <c r="L493" s="211">
        <f t="shared" si="204"/>
        <v>0</v>
      </c>
      <c r="M493" s="211">
        <f t="shared" si="204"/>
        <v>0</v>
      </c>
      <c r="N493" s="211">
        <f t="shared" si="204"/>
        <v>0</v>
      </c>
      <c r="O493" s="211">
        <f t="shared" si="204"/>
        <v>0</v>
      </c>
      <c r="P493" s="211">
        <f t="shared" si="204"/>
        <v>0</v>
      </c>
      <c r="Q493" s="211">
        <f t="shared" si="204"/>
        <v>0</v>
      </c>
      <c r="R493" s="211">
        <f t="shared" si="204"/>
        <v>0</v>
      </c>
      <c r="S493" s="211">
        <f t="shared" si="204"/>
        <v>0</v>
      </c>
      <c r="T493" s="211">
        <f t="shared" si="204"/>
        <v>0</v>
      </c>
      <c r="U493" s="211">
        <f t="shared" si="204"/>
        <v>0</v>
      </c>
      <c r="V493" s="211">
        <f t="shared" si="204"/>
        <v>0</v>
      </c>
    </row>
    <row r="494" spans="2:22">
      <c r="B494" s="147" t="s">
        <v>124</v>
      </c>
      <c r="C494" s="147" t="s">
        <v>27</v>
      </c>
      <c r="D494" s="306" t="s">
        <v>131</v>
      </c>
      <c r="E494" s="292">
        <f t="shared" si="198"/>
        <v>0</v>
      </c>
      <c r="F494" s="211">
        <f t="shared" ref="F494:V494" si="205">IF($E$494=0,0,F187*$E$494)</f>
        <v>0</v>
      </c>
      <c r="G494" s="211">
        <f t="shared" si="205"/>
        <v>0</v>
      </c>
      <c r="H494" s="211">
        <f t="shared" si="205"/>
        <v>0</v>
      </c>
      <c r="I494" s="211">
        <f t="shared" si="205"/>
        <v>0</v>
      </c>
      <c r="J494" s="211">
        <f t="shared" si="205"/>
        <v>0</v>
      </c>
      <c r="K494" s="211">
        <f t="shared" si="205"/>
        <v>0</v>
      </c>
      <c r="L494" s="211">
        <f t="shared" si="205"/>
        <v>0</v>
      </c>
      <c r="M494" s="211">
        <f t="shared" si="205"/>
        <v>0</v>
      </c>
      <c r="N494" s="211">
        <f t="shared" si="205"/>
        <v>0</v>
      </c>
      <c r="O494" s="211">
        <f t="shared" si="205"/>
        <v>0</v>
      </c>
      <c r="P494" s="211">
        <f t="shared" si="205"/>
        <v>0</v>
      </c>
      <c r="Q494" s="211">
        <f t="shared" si="205"/>
        <v>0</v>
      </c>
      <c r="R494" s="211">
        <f t="shared" si="205"/>
        <v>0</v>
      </c>
      <c r="S494" s="211">
        <f t="shared" si="205"/>
        <v>0</v>
      </c>
      <c r="T494" s="211">
        <f t="shared" si="205"/>
        <v>0</v>
      </c>
      <c r="U494" s="211">
        <f t="shared" si="205"/>
        <v>0</v>
      </c>
      <c r="V494" s="211">
        <f t="shared" si="205"/>
        <v>0</v>
      </c>
    </row>
    <row r="495" spans="2:22">
      <c r="B495" s="147" t="s">
        <v>124</v>
      </c>
      <c r="C495" s="147" t="s">
        <v>37</v>
      </c>
      <c r="D495" s="306" t="s">
        <v>132</v>
      </c>
      <c r="E495" s="292">
        <f t="shared" si="198"/>
        <v>0</v>
      </c>
      <c r="F495" s="211">
        <f t="shared" ref="F495:V495" si="206">IF($E$495=0,0,F188*$E$495)</f>
        <v>0</v>
      </c>
      <c r="G495" s="211">
        <f t="shared" si="206"/>
        <v>0</v>
      </c>
      <c r="H495" s="211">
        <f t="shared" si="206"/>
        <v>0</v>
      </c>
      <c r="I495" s="211">
        <f t="shared" si="206"/>
        <v>0</v>
      </c>
      <c r="J495" s="211">
        <f t="shared" si="206"/>
        <v>0</v>
      </c>
      <c r="K495" s="211">
        <f t="shared" si="206"/>
        <v>0</v>
      </c>
      <c r="L495" s="211">
        <f t="shared" si="206"/>
        <v>0</v>
      </c>
      <c r="M495" s="211">
        <f t="shared" si="206"/>
        <v>0</v>
      </c>
      <c r="N495" s="211">
        <f t="shared" si="206"/>
        <v>0</v>
      </c>
      <c r="O495" s="211">
        <f t="shared" si="206"/>
        <v>0</v>
      </c>
      <c r="P495" s="211">
        <f t="shared" si="206"/>
        <v>0</v>
      </c>
      <c r="Q495" s="211">
        <f t="shared" si="206"/>
        <v>0</v>
      </c>
      <c r="R495" s="211">
        <f t="shared" si="206"/>
        <v>0</v>
      </c>
      <c r="S495" s="211">
        <f t="shared" si="206"/>
        <v>0</v>
      </c>
      <c r="T495" s="211">
        <f t="shared" si="206"/>
        <v>0</v>
      </c>
      <c r="U495" s="211">
        <f t="shared" si="206"/>
        <v>0</v>
      </c>
      <c r="V495" s="211">
        <f t="shared" si="206"/>
        <v>0</v>
      </c>
    </row>
    <row r="496" spans="2:22">
      <c r="B496" s="147" t="s">
        <v>351</v>
      </c>
      <c r="C496" s="147" t="s">
        <v>398</v>
      </c>
      <c r="D496" s="306" t="s">
        <v>414</v>
      </c>
      <c r="E496" s="292">
        <f t="shared" si="198"/>
        <v>0</v>
      </c>
      <c r="F496" s="211">
        <f t="shared" ref="F496:V496" si="207">IF($E$496=0,0,F189*$E$496)</f>
        <v>0</v>
      </c>
      <c r="G496" s="211">
        <f t="shared" si="207"/>
        <v>0</v>
      </c>
      <c r="H496" s="211">
        <f t="shared" si="207"/>
        <v>0</v>
      </c>
      <c r="I496" s="211">
        <f t="shared" si="207"/>
        <v>0</v>
      </c>
      <c r="J496" s="211">
        <f t="shared" si="207"/>
        <v>0</v>
      </c>
      <c r="K496" s="211">
        <f t="shared" si="207"/>
        <v>0</v>
      </c>
      <c r="L496" s="211">
        <f t="shared" si="207"/>
        <v>0</v>
      </c>
      <c r="M496" s="211">
        <f t="shared" si="207"/>
        <v>0</v>
      </c>
      <c r="N496" s="211">
        <f t="shared" si="207"/>
        <v>0</v>
      </c>
      <c r="O496" s="211">
        <f t="shared" si="207"/>
        <v>0</v>
      </c>
      <c r="P496" s="211">
        <f t="shared" si="207"/>
        <v>0</v>
      </c>
      <c r="Q496" s="211">
        <f t="shared" si="207"/>
        <v>0</v>
      </c>
      <c r="R496" s="211">
        <f t="shared" si="207"/>
        <v>0</v>
      </c>
      <c r="S496" s="211">
        <f t="shared" si="207"/>
        <v>0</v>
      </c>
      <c r="T496" s="211">
        <f t="shared" si="207"/>
        <v>0</v>
      </c>
      <c r="U496" s="211">
        <f t="shared" si="207"/>
        <v>0</v>
      </c>
      <c r="V496" s="211">
        <f t="shared" si="207"/>
        <v>0</v>
      </c>
    </row>
    <row r="497" spans="2:22">
      <c r="B497" s="147"/>
      <c r="C497" s="147"/>
      <c r="D497" s="306"/>
      <c r="F497" s="211"/>
      <c r="G497" s="211"/>
      <c r="H497" s="211"/>
      <c r="I497" s="211"/>
      <c r="J497" s="211"/>
      <c r="K497" s="211"/>
      <c r="L497" s="211"/>
      <c r="M497" s="211"/>
      <c r="N497" s="211"/>
      <c r="O497" s="211"/>
      <c r="P497" s="211"/>
      <c r="Q497" s="211"/>
      <c r="R497" s="211"/>
      <c r="S497" s="211"/>
      <c r="T497" s="211"/>
      <c r="U497" s="211"/>
      <c r="V497" s="211"/>
    </row>
    <row r="498" spans="2:22">
      <c r="B498" s="147" t="s">
        <v>133</v>
      </c>
      <c r="C498" s="147" t="s">
        <v>19</v>
      </c>
      <c r="D498" s="306" t="s">
        <v>134</v>
      </c>
      <c r="E498" s="292">
        <f t="shared" ref="E498:E510" si="208">E191</f>
        <v>0</v>
      </c>
      <c r="F498" s="211">
        <f t="shared" ref="F498:V498" si="209">IF($E$498=0,0,F191*$E$498)</f>
        <v>0</v>
      </c>
      <c r="G498" s="211">
        <f t="shared" si="209"/>
        <v>0</v>
      </c>
      <c r="H498" s="211">
        <f t="shared" si="209"/>
        <v>0</v>
      </c>
      <c r="I498" s="211">
        <f t="shared" si="209"/>
        <v>0</v>
      </c>
      <c r="J498" s="211">
        <f t="shared" si="209"/>
        <v>0</v>
      </c>
      <c r="K498" s="211">
        <f t="shared" si="209"/>
        <v>0</v>
      </c>
      <c r="L498" s="211">
        <f t="shared" si="209"/>
        <v>0</v>
      </c>
      <c r="M498" s="211">
        <f t="shared" si="209"/>
        <v>0</v>
      </c>
      <c r="N498" s="211">
        <f t="shared" si="209"/>
        <v>0</v>
      </c>
      <c r="O498" s="211">
        <f t="shared" si="209"/>
        <v>0</v>
      </c>
      <c r="P498" s="211">
        <f t="shared" si="209"/>
        <v>0</v>
      </c>
      <c r="Q498" s="211">
        <f t="shared" si="209"/>
        <v>0</v>
      </c>
      <c r="R498" s="211">
        <f t="shared" si="209"/>
        <v>0</v>
      </c>
      <c r="S498" s="211">
        <f t="shared" si="209"/>
        <v>0</v>
      </c>
      <c r="T498" s="211">
        <f t="shared" si="209"/>
        <v>0</v>
      </c>
      <c r="U498" s="211">
        <f t="shared" si="209"/>
        <v>0</v>
      </c>
      <c r="V498" s="211">
        <f t="shared" si="209"/>
        <v>0</v>
      </c>
    </row>
    <row r="499" spans="2:22">
      <c r="B499" s="147" t="s">
        <v>133</v>
      </c>
      <c r="C499" s="147" t="s">
        <v>43</v>
      </c>
      <c r="D499" s="306" t="s">
        <v>135</v>
      </c>
      <c r="E499" s="292">
        <f t="shared" si="208"/>
        <v>0</v>
      </c>
      <c r="F499" s="211">
        <f t="shared" ref="F499:V499" si="210">IF($E$499=0,0,F192*$E$499)</f>
        <v>0</v>
      </c>
      <c r="G499" s="211">
        <f t="shared" si="210"/>
        <v>0</v>
      </c>
      <c r="H499" s="211">
        <f t="shared" si="210"/>
        <v>0</v>
      </c>
      <c r="I499" s="211">
        <f t="shared" si="210"/>
        <v>0</v>
      </c>
      <c r="J499" s="211">
        <f t="shared" si="210"/>
        <v>0</v>
      </c>
      <c r="K499" s="211">
        <f t="shared" si="210"/>
        <v>0</v>
      </c>
      <c r="L499" s="211">
        <f t="shared" si="210"/>
        <v>0</v>
      </c>
      <c r="M499" s="211">
        <f t="shared" si="210"/>
        <v>0</v>
      </c>
      <c r="N499" s="211">
        <f t="shared" si="210"/>
        <v>0</v>
      </c>
      <c r="O499" s="211">
        <f t="shared" si="210"/>
        <v>0</v>
      </c>
      <c r="P499" s="211">
        <f t="shared" si="210"/>
        <v>0</v>
      </c>
      <c r="Q499" s="211">
        <f t="shared" si="210"/>
        <v>0</v>
      </c>
      <c r="R499" s="211">
        <f t="shared" si="210"/>
        <v>0</v>
      </c>
      <c r="S499" s="211">
        <f t="shared" si="210"/>
        <v>0</v>
      </c>
      <c r="T499" s="211">
        <f t="shared" si="210"/>
        <v>0</v>
      </c>
      <c r="U499" s="211">
        <f t="shared" si="210"/>
        <v>0</v>
      </c>
      <c r="V499" s="211">
        <f t="shared" si="210"/>
        <v>0</v>
      </c>
    </row>
    <row r="500" spans="2:22">
      <c r="B500" s="147" t="s">
        <v>133</v>
      </c>
      <c r="C500" s="147" t="s">
        <v>7</v>
      </c>
      <c r="D500" s="306" t="s">
        <v>136</v>
      </c>
      <c r="E500" s="292">
        <f t="shared" si="208"/>
        <v>0</v>
      </c>
      <c r="F500" s="211">
        <f t="shared" ref="F500:V500" si="211">IF($E$500=0,0,F193*$E$500)</f>
        <v>0</v>
      </c>
      <c r="G500" s="211">
        <f t="shared" si="211"/>
        <v>0</v>
      </c>
      <c r="H500" s="211">
        <f t="shared" si="211"/>
        <v>0</v>
      </c>
      <c r="I500" s="211">
        <f t="shared" si="211"/>
        <v>0</v>
      </c>
      <c r="J500" s="211">
        <f t="shared" si="211"/>
        <v>0</v>
      </c>
      <c r="K500" s="211">
        <f t="shared" si="211"/>
        <v>0</v>
      </c>
      <c r="L500" s="211">
        <f t="shared" si="211"/>
        <v>0</v>
      </c>
      <c r="M500" s="211">
        <f t="shared" si="211"/>
        <v>0</v>
      </c>
      <c r="N500" s="211">
        <f t="shared" si="211"/>
        <v>0</v>
      </c>
      <c r="O500" s="211">
        <f t="shared" si="211"/>
        <v>0</v>
      </c>
      <c r="P500" s="211">
        <f t="shared" si="211"/>
        <v>0</v>
      </c>
      <c r="Q500" s="211">
        <f t="shared" si="211"/>
        <v>0</v>
      </c>
      <c r="R500" s="211">
        <f t="shared" si="211"/>
        <v>0</v>
      </c>
      <c r="S500" s="211">
        <f t="shared" si="211"/>
        <v>0</v>
      </c>
      <c r="T500" s="211">
        <f t="shared" si="211"/>
        <v>0</v>
      </c>
      <c r="U500" s="211">
        <f t="shared" si="211"/>
        <v>0</v>
      </c>
      <c r="V500" s="211">
        <f t="shared" si="211"/>
        <v>0</v>
      </c>
    </row>
    <row r="501" spans="2:22">
      <c r="B501" s="147" t="s">
        <v>133</v>
      </c>
      <c r="C501" s="147" t="s">
        <v>8</v>
      </c>
      <c r="D501" s="306" t="s">
        <v>137</v>
      </c>
      <c r="E501" s="292">
        <f t="shared" si="208"/>
        <v>0</v>
      </c>
      <c r="F501" s="211">
        <f t="shared" ref="F501:V501" si="212">IF($E$501=0,0,F194*$E$501)</f>
        <v>0</v>
      </c>
      <c r="G501" s="211">
        <f t="shared" si="212"/>
        <v>0</v>
      </c>
      <c r="H501" s="211">
        <f t="shared" si="212"/>
        <v>0</v>
      </c>
      <c r="I501" s="211">
        <f t="shared" si="212"/>
        <v>0</v>
      </c>
      <c r="J501" s="211">
        <f t="shared" si="212"/>
        <v>0</v>
      </c>
      <c r="K501" s="211">
        <f t="shared" si="212"/>
        <v>0</v>
      </c>
      <c r="L501" s="211">
        <f t="shared" si="212"/>
        <v>0</v>
      </c>
      <c r="M501" s="211">
        <f t="shared" si="212"/>
        <v>0</v>
      </c>
      <c r="N501" s="211">
        <f t="shared" si="212"/>
        <v>0</v>
      </c>
      <c r="O501" s="211">
        <f t="shared" si="212"/>
        <v>0</v>
      </c>
      <c r="P501" s="211">
        <f t="shared" si="212"/>
        <v>0</v>
      </c>
      <c r="Q501" s="211">
        <f t="shared" si="212"/>
        <v>0</v>
      </c>
      <c r="R501" s="211">
        <f t="shared" si="212"/>
        <v>0</v>
      </c>
      <c r="S501" s="211">
        <f t="shared" si="212"/>
        <v>0</v>
      </c>
      <c r="T501" s="211">
        <f t="shared" si="212"/>
        <v>0</v>
      </c>
      <c r="U501" s="211">
        <f t="shared" si="212"/>
        <v>0</v>
      </c>
      <c r="V501" s="211">
        <f t="shared" si="212"/>
        <v>0</v>
      </c>
    </row>
    <row r="502" spans="2:22">
      <c r="B502" s="147" t="s">
        <v>133</v>
      </c>
      <c r="C502" s="147" t="s">
        <v>9</v>
      </c>
      <c r="D502" s="306" t="s">
        <v>138</v>
      </c>
      <c r="E502" s="292">
        <f t="shared" si="208"/>
        <v>0</v>
      </c>
      <c r="F502" s="211">
        <f t="shared" ref="F502:V502" si="213">IF($E$502=0,0,F195*$E$502)</f>
        <v>0</v>
      </c>
      <c r="G502" s="211">
        <f t="shared" si="213"/>
        <v>0</v>
      </c>
      <c r="H502" s="211">
        <f t="shared" si="213"/>
        <v>0</v>
      </c>
      <c r="I502" s="211">
        <f t="shared" si="213"/>
        <v>0</v>
      </c>
      <c r="J502" s="211">
        <f t="shared" si="213"/>
        <v>0</v>
      </c>
      <c r="K502" s="211">
        <f t="shared" si="213"/>
        <v>0</v>
      </c>
      <c r="L502" s="211">
        <f t="shared" si="213"/>
        <v>0</v>
      </c>
      <c r="M502" s="211">
        <f t="shared" si="213"/>
        <v>0</v>
      </c>
      <c r="N502" s="211">
        <f t="shared" si="213"/>
        <v>0</v>
      </c>
      <c r="O502" s="211">
        <f t="shared" si="213"/>
        <v>0</v>
      </c>
      <c r="P502" s="211">
        <f t="shared" si="213"/>
        <v>0</v>
      </c>
      <c r="Q502" s="211">
        <f t="shared" si="213"/>
        <v>0</v>
      </c>
      <c r="R502" s="211">
        <f t="shared" si="213"/>
        <v>0</v>
      </c>
      <c r="S502" s="211">
        <f t="shared" si="213"/>
        <v>0</v>
      </c>
      <c r="T502" s="211">
        <f t="shared" si="213"/>
        <v>0</v>
      </c>
      <c r="U502" s="211">
        <f t="shared" si="213"/>
        <v>0</v>
      </c>
      <c r="V502" s="211">
        <f t="shared" si="213"/>
        <v>0</v>
      </c>
    </row>
    <row r="503" spans="2:22">
      <c r="B503" s="147" t="s">
        <v>133</v>
      </c>
      <c r="C503" s="147" t="s">
        <v>16</v>
      </c>
      <c r="D503" s="306" t="s">
        <v>139</v>
      </c>
      <c r="E503" s="292">
        <f t="shared" si="208"/>
        <v>0</v>
      </c>
      <c r="F503" s="211">
        <f t="shared" ref="F503:V503" si="214">IF($E$503=0,0,F196*$E$503)</f>
        <v>0</v>
      </c>
      <c r="G503" s="211">
        <f t="shared" si="214"/>
        <v>0</v>
      </c>
      <c r="H503" s="211">
        <f t="shared" si="214"/>
        <v>0</v>
      </c>
      <c r="I503" s="211">
        <f t="shared" si="214"/>
        <v>0</v>
      </c>
      <c r="J503" s="211">
        <f t="shared" si="214"/>
        <v>0</v>
      </c>
      <c r="K503" s="211">
        <f t="shared" si="214"/>
        <v>0</v>
      </c>
      <c r="L503" s="211">
        <f t="shared" si="214"/>
        <v>0</v>
      </c>
      <c r="M503" s="211">
        <f t="shared" si="214"/>
        <v>0</v>
      </c>
      <c r="N503" s="211">
        <f t="shared" si="214"/>
        <v>0</v>
      </c>
      <c r="O503" s="211">
        <f t="shared" si="214"/>
        <v>0</v>
      </c>
      <c r="P503" s="211">
        <f t="shared" si="214"/>
        <v>0</v>
      </c>
      <c r="Q503" s="211">
        <f t="shared" si="214"/>
        <v>0</v>
      </c>
      <c r="R503" s="211">
        <f t="shared" si="214"/>
        <v>0</v>
      </c>
      <c r="S503" s="211">
        <f t="shared" si="214"/>
        <v>0</v>
      </c>
      <c r="T503" s="211">
        <f t="shared" si="214"/>
        <v>0</v>
      </c>
      <c r="U503" s="211">
        <f t="shared" si="214"/>
        <v>0</v>
      </c>
      <c r="V503" s="211">
        <f t="shared" si="214"/>
        <v>0</v>
      </c>
    </row>
    <row r="504" spans="2:22">
      <c r="B504" s="147" t="s">
        <v>133</v>
      </c>
      <c r="C504" s="147" t="s">
        <v>55</v>
      </c>
      <c r="D504" s="306" t="s">
        <v>140</v>
      </c>
      <c r="E504" s="292">
        <f t="shared" si="208"/>
        <v>0</v>
      </c>
      <c r="F504" s="211">
        <f t="shared" ref="F504:V504" si="215">IF($E$504=0,0,F197*$E$504)</f>
        <v>0</v>
      </c>
      <c r="G504" s="211">
        <f t="shared" si="215"/>
        <v>0</v>
      </c>
      <c r="H504" s="211">
        <f t="shared" si="215"/>
        <v>0</v>
      </c>
      <c r="I504" s="211">
        <f t="shared" si="215"/>
        <v>0</v>
      </c>
      <c r="J504" s="211">
        <f t="shared" si="215"/>
        <v>0</v>
      </c>
      <c r="K504" s="211">
        <f t="shared" si="215"/>
        <v>0</v>
      </c>
      <c r="L504" s="211">
        <f t="shared" si="215"/>
        <v>0</v>
      </c>
      <c r="M504" s="211">
        <f t="shared" si="215"/>
        <v>0</v>
      </c>
      <c r="N504" s="211">
        <f t="shared" si="215"/>
        <v>0</v>
      </c>
      <c r="O504" s="211">
        <f t="shared" si="215"/>
        <v>0</v>
      </c>
      <c r="P504" s="211">
        <f t="shared" si="215"/>
        <v>0</v>
      </c>
      <c r="Q504" s="211">
        <f t="shared" si="215"/>
        <v>0</v>
      </c>
      <c r="R504" s="211">
        <f t="shared" si="215"/>
        <v>0</v>
      </c>
      <c r="S504" s="211">
        <f t="shared" si="215"/>
        <v>0</v>
      </c>
      <c r="T504" s="211">
        <f t="shared" si="215"/>
        <v>0</v>
      </c>
      <c r="U504" s="211">
        <f t="shared" si="215"/>
        <v>0</v>
      </c>
      <c r="V504" s="211">
        <f t="shared" si="215"/>
        <v>0</v>
      </c>
    </row>
    <row r="505" spans="2:22">
      <c r="B505" s="147" t="s">
        <v>133</v>
      </c>
      <c r="C505" s="147" t="s">
        <v>25</v>
      </c>
      <c r="D505" s="306" t="s">
        <v>141</v>
      </c>
      <c r="E505" s="292">
        <f t="shared" si="208"/>
        <v>0</v>
      </c>
      <c r="F505" s="211">
        <f t="shared" ref="F505:V505" si="216">IF($E$505=0,0,F198*$E$505)</f>
        <v>0</v>
      </c>
      <c r="G505" s="211">
        <f t="shared" si="216"/>
        <v>0</v>
      </c>
      <c r="H505" s="211">
        <f t="shared" si="216"/>
        <v>0</v>
      </c>
      <c r="I505" s="211">
        <f t="shared" si="216"/>
        <v>0</v>
      </c>
      <c r="J505" s="211">
        <f t="shared" si="216"/>
        <v>0</v>
      </c>
      <c r="K505" s="211">
        <f t="shared" si="216"/>
        <v>0</v>
      </c>
      <c r="L505" s="211">
        <f t="shared" si="216"/>
        <v>0</v>
      </c>
      <c r="M505" s="211">
        <f t="shared" si="216"/>
        <v>0</v>
      </c>
      <c r="N505" s="211">
        <f t="shared" si="216"/>
        <v>0</v>
      </c>
      <c r="O505" s="211">
        <f t="shared" si="216"/>
        <v>0</v>
      </c>
      <c r="P505" s="211">
        <f t="shared" si="216"/>
        <v>0</v>
      </c>
      <c r="Q505" s="211">
        <f t="shared" si="216"/>
        <v>0</v>
      </c>
      <c r="R505" s="211">
        <f t="shared" si="216"/>
        <v>0</v>
      </c>
      <c r="S505" s="211">
        <f t="shared" si="216"/>
        <v>0</v>
      </c>
      <c r="T505" s="211">
        <f t="shared" si="216"/>
        <v>0</v>
      </c>
      <c r="U505" s="211">
        <f t="shared" si="216"/>
        <v>0</v>
      </c>
      <c r="V505" s="211">
        <f t="shared" si="216"/>
        <v>0</v>
      </c>
    </row>
    <row r="506" spans="2:22">
      <c r="B506" s="147" t="s">
        <v>133</v>
      </c>
      <c r="C506" s="147" t="s">
        <v>27</v>
      </c>
      <c r="D506" s="306" t="s">
        <v>142</v>
      </c>
      <c r="E506" s="292">
        <f t="shared" si="208"/>
        <v>0</v>
      </c>
      <c r="F506" s="211">
        <f t="shared" ref="F506:V506" si="217">IF($E$506=0,0,F199*$E$506)</f>
        <v>0</v>
      </c>
      <c r="G506" s="211">
        <f t="shared" si="217"/>
        <v>0</v>
      </c>
      <c r="H506" s="211">
        <f t="shared" si="217"/>
        <v>0</v>
      </c>
      <c r="I506" s="211">
        <f t="shared" si="217"/>
        <v>0</v>
      </c>
      <c r="J506" s="211">
        <f t="shared" si="217"/>
        <v>0</v>
      </c>
      <c r="K506" s="211">
        <f t="shared" si="217"/>
        <v>0</v>
      </c>
      <c r="L506" s="211">
        <f t="shared" si="217"/>
        <v>0</v>
      </c>
      <c r="M506" s="211">
        <f t="shared" si="217"/>
        <v>0</v>
      </c>
      <c r="N506" s="211">
        <f t="shared" si="217"/>
        <v>0</v>
      </c>
      <c r="O506" s="211">
        <f t="shared" si="217"/>
        <v>0</v>
      </c>
      <c r="P506" s="211">
        <f t="shared" si="217"/>
        <v>0</v>
      </c>
      <c r="Q506" s="211">
        <f t="shared" si="217"/>
        <v>0</v>
      </c>
      <c r="R506" s="211">
        <f t="shared" si="217"/>
        <v>0</v>
      </c>
      <c r="S506" s="211">
        <f t="shared" si="217"/>
        <v>0</v>
      </c>
      <c r="T506" s="211">
        <f t="shared" si="217"/>
        <v>0</v>
      </c>
      <c r="U506" s="211">
        <f t="shared" si="217"/>
        <v>0</v>
      </c>
      <c r="V506" s="211">
        <f t="shared" si="217"/>
        <v>0</v>
      </c>
    </row>
    <row r="507" spans="2:22">
      <c r="B507" s="147" t="s">
        <v>133</v>
      </c>
      <c r="C507" s="147" t="s">
        <v>144</v>
      </c>
      <c r="D507" s="306" t="s">
        <v>143</v>
      </c>
      <c r="E507" s="292">
        <f t="shared" si="208"/>
        <v>0</v>
      </c>
      <c r="F507" s="211">
        <f t="shared" ref="F507:V507" si="218">IF($E$507=0,0,F200*$E$507)</f>
        <v>0</v>
      </c>
      <c r="G507" s="211">
        <f t="shared" si="218"/>
        <v>0</v>
      </c>
      <c r="H507" s="211">
        <f t="shared" si="218"/>
        <v>0</v>
      </c>
      <c r="I507" s="211">
        <f t="shared" si="218"/>
        <v>0</v>
      </c>
      <c r="J507" s="211">
        <f t="shared" si="218"/>
        <v>0</v>
      </c>
      <c r="K507" s="211">
        <f t="shared" si="218"/>
        <v>0</v>
      </c>
      <c r="L507" s="211">
        <f t="shared" si="218"/>
        <v>0</v>
      </c>
      <c r="M507" s="211">
        <f t="shared" si="218"/>
        <v>0</v>
      </c>
      <c r="N507" s="211">
        <f t="shared" si="218"/>
        <v>0</v>
      </c>
      <c r="O507" s="211">
        <f t="shared" si="218"/>
        <v>0</v>
      </c>
      <c r="P507" s="211">
        <f t="shared" si="218"/>
        <v>0</v>
      </c>
      <c r="Q507" s="211">
        <f t="shared" si="218"/>
        <v>0</v>
      </c>
      <c r="R507" s="211">
        <f t="shared" si="218"/>
        <v>0</v>
      </c>
      <c r="S507" s="211">
        <f t="shared" si="218"/>
        <v>0</v>
      </c>
      <c r="T507" s="211">
        <f t="shared" si="218"/>
        <v>0</v>
      </c>
      <c r="U507" s="211">
        <f t="shared" si="218"/>
        <v>0</v>
      </c>
      <c r="V507" s="211">
        <f t="shared" si="218"/>
        <v>0</v>
      </c>
    </row>
    <row r="508" spans="2:22">
      <c r="B508" s="147" t="s">
        <v>133</v>
      </c>
      <c r="C508" s="147" t="s">
        <v>37</v>
      </c>
      <c r="D508" s="306" t="s">
        <v>145</v>
      </c>
      <c r="E508" s="292">
        <f t="shared" si="208"/>
        <v>0</v>
      </c>
      <c r="F508" s="211">
        <f t="shared" ref="F508:V508" si="219">IF($E$508=0,0,F201*$E$508)</f>
        <v>0</v>
      </c>
      <c r="G508" s="211">
        <f t="shared" si="219"/>
        <v>0</v>
      </c>
      <c r="H508" s="211">
        <f t="shared" si="219"/>
        <v>0</v>
      </c>
      <c r="I508" s="211">
        <f t="shared" si="219"/>
        <v>0</v>
      </c>
      <c r="J508" s="211">
        <f t="shared" si="219"/>
        <v>0</v>
      </c>
      <c r="K508" s="211">
        <f t="shared" si="219"/>
        <v>0</v>
      </c>
      <c r="L508" s="211">
        <f t="shared" si="219"/>
        <v>0</v>
      </c>
      <c r="M508" s="211">
        <f t="shared" si="219"/>
        <v>0</v>
      </c>
      <c r="N508" s="211">
        <f t="shared" si="219"/>
        <v>0</v>
      </c>
      <c r="O508" s="211">
        <f t="shared" si="219"/>
        <v>0</v>
      </c>
      <c r="P508" s="211">
        <f t="shared" si="219"/>
        <v>0</v>
      </c>
      <c r="Q508" s="211">
        <f t="shared" si="219"/>
        <v>0</v>
      </c>
      <c r="R508" s="211">
        <f t="shared" si="219"/>
        <v>0</v>
      </c>
      <c r="S508" s="211">
        <f t="shared" si="219"/>
        <v>0</v>
      </c>
      <c r="T508" s="211">
        <f t="shared" si="219"/>
        <v>0</v>
      </c>
      <c r="U508" s="211">
        <f t="shared" si="219"/>
        <v>0</v>
      </c>
      <c r="V508" s="211">
        <f t="shared" si="219"/>
        <v>0</v>
      </c>
    </row>
    <row r="509" spans="2:22">
      <c r="B509" s="147" t="s">
        <v>133</v>
      </c>
      <c r="C509" s="147" t="s">
        <v>39</v>
      </c>
      <c r="D509" s="306" t="s">
        <v>146</v>
      </c>
      <c r="E509" s="292">
        <f t="shared" si="208"/>
        <v>0</v>
      </c>
      <c r="F509" s="211">
        <f t="shared" ref="F509:V509" si="220">IF($E$509=0,0,F202*$E$509)</f>
        <v>0</v>
      </c>
      <c r="G509" s="211">
        <f t="shared" si="220"/>
        <v>0</v>
      </c>
      <c r="H509" s="211">
        <f t="shared" si="220"/>
        <v>0</v>
      </c>
      <c r="I509" s="211">
        <f t="shared" si="220"/>
        <v>0</v>
      </c>
      <c r="J509" s="211">
        <f t="shared" si="220"/>
        <v>0</v>
      </c>
      <c r="K509" s="211">
        <f t="shared" si="220"/>
        <v>0</v>
      </c>
      <c r="L509" s="211">
        <f t="shared" si="220"/>
        <v>0</v>
      </c>
      <c r="M509" s="211">
        <f t="shared" si="220"/>
        <v>0</v>
      </c>
      <c r="N509" s="211">
        <f t="shared" si="220"/>
        <v>0</v>
      </c>
      <c r="O509" s="211">
        <f t="shared" si="220"/>
        <v>0</v>
      </c>
      <c r="P509" s="211">
        <f t="shared" si="220"/>
        <v>0</v>
      </c>
      <c r="Q509" s="211">
        <f t="shared" si="220"/>
        <v>0</v>
      </c>
      <c r="R509" s="211">
        <f t="shared" si="220"/>
        <v>0</v>
      </c>
      <c r="S509" s="211">
        <f t="shared" si="220"/>
        <v>0</v>
      </c>
      <c r="T509" s="211">
        <f t="shared" si="220"/>
        <v>0</v>
      </c>
      <c r="U509" s="211">
        <f t="shared" si="220"/>
        <v>0</v>
      </c>
      <c r="V509" s="211">
        <f t="shared" si="220"/>
        <v>0</v>
      </c>
    </row>
    <row r="510" spans="2:22">
      <c r="B510" s="147" t="s">
        <v>352</v>
      </c>
      <c r="C510" s="147" t="s">
        <v>398</v>
      </c>
      <c r="D510" s="306" t="s">
        <v>415</v>
      </c>
      <c r="E510" s="292">
        <f t="shared" si="208"/>
        <v>0</v>
      </c>
      <c r="F510" s="211">
        <f t="shared" ref="F510:V510" si="221">IF($E$510=0,0,F203*$E$510)</f>
        <v>0</v>
      </c>
      <c r="G510" s="211">
        <f t="shared" si="221"/>
        <v>0</v>
      </c>
      <c r="H510" s="211">
        <f t="shared" si="221"/>
        <v>0</v>
      </c>
      <c r="I510" s="211">
        <f t="shared" si="221"/>
        <v>0</v>
      </c>
      <c r="J510" s="211">
        <f t="shared" si="221"/>
        <v>0</v>
      </c>
      <c r="K510" s="211">
        <f t="shared" si="221"/>
        <v>0</v>
      </c>
      <c r="L510" s="211">
        <f t="shared" si="221"/>
        <v>0</v>
      </c>
      <c r="M510" s="211">
        <f t="shared" si="221"/>
        <v>0</v>
      </c>
      <c r="N510" s="211">
        <f t="shared" si="221"/>
        <v>0</v>
      </c>
      <c r="O510" s="211">
        <f t="shared" si="221"/>
        <v>0</v>
      </c>
      <c r="P510" s="211">
        <f t="shared" si="221"/>
        <v>0</v>
      </c>
      <c r="Q510" s="211">
        <f t="shared" si="221"/>
        <v>0</v>
      </c>
      <c r="R510" s="211">
        <f t="shared" si="221"/>
        <v>0</v>
      </c>
      <c r="S510" s="211">
        <f t="shared" si="221"/>
        <v>0</v>
      </c>
      <c r="T510" s="211">
        <f t="shared" si="221"/>
        <v>0</v>
      </c>
      <c r="U510" s="211">
        <f t="shared" si="221"/>
        <v>0</v>
      </c>
      <c r="V510" s="211">
        <f t="shared" si="221"/>
        <v>0</v>
      </c>
    </row>
    <row r="511" spans="2:22">
      <c r="B511" s="147"/>
      <c r="C511" s="147"/>
      <c r="D511" s="306"/>
      <c r="F511" s="211"/>
      <c r="G511" s="211"/>
      <c r="H511" s="211"/>
      <c r="I511" s="211"/>
      <c r="J511" s="211"/>
      <c r="K511" s="211"/>
      <c r="L511" s="211"/>
      <c r="M511" s="211"/>
      <c r="N511" s="211"/>
      <c r="O511" s="211"/>
      <c r="P511" s="211"/>
      <c r="Q511" s="211"/>
      <c r="R511" s="211"/>
      <c r="S511" s="211"/>
      <c r="T511" s="211"/>
      <c r="U511" s="211"/>
      <c r="V511" s="211"/>
    </row>
    <row r="512" spans="2:22">
      <c r="B512" s="147" t="s">
        <v>147</v>
      </c>
      <c r="C512" s="147" t="s">
        <v>43</v>
      </c>
      <c r="D512" s="306" t="s">
        <v>148</v>
      </c>
      <c r="E512" s="292">
        <f>E205</f>
        <v>0</v>
      </c>
      <c r="F512" s="211">
        <f t="shared" ref="F512:V512" si="222">IF($E$512=0,0,F205*$E$512)</f>
        <v>0</v>
      </c>
      <c r="G512" s="211">
        <f t="shared" si="222"/>
        <v>0</v>
      </c>
      <c r="H512" s="211">
        <f t="shared" si="222"/>
        <v>0</v>
      </c>
      <c r="I512" s="211">
        <f t="shared" si="222"/>
        <v>0</v>
      </c>
      <c r="J512" s="211">
        <f t="shared" si="222"/>
        <v>0</v>
      </c>
      <c r="K512" s="211">
        <f t="shared" si="222"/>
        <v>0</v>
      </c>
      <c r="L512" s="211">
        <f t="shared" si="222"/>
        <v>0</v>
      </c>
      <c r="M512" s="211">
        <f t="shared" si="222"/>
        <v>0</v>
      </c>
      <c r="N512" s="211">
        <f t="shared" si="222"/>
        <v>0</v>
      </c>
      <c r="O512" s="211">
        <f t="shared" si="222"/>
        <v>0</v>
      </c>
      <c r="P512" s="211">
        <f t="shared" si="222"/>
        <v>0</v>
      </c>
      <c r="Q512" s="211">
        <f t="shared" si="222"/>
        <v>0</v>
      </c>
      <c r="R512" s="211">
        <f t="shared" si="222"/>
        <v>0</v>
      </c>
      <c r="S512" s="211">
        <f t="shared" si="222"/>
        <v>0</v>
      </c>
      <c r="T512" s="211">
        <f t="shared" si="222"/>
        <v>0</v>
      </c>
      <c r="U512" s="211">
        <f t="shared" si="222"/>
        <v>0</v>
      </c>
      <c r="V512" s="211">
        <f t="shared" si="222"/>
        <v>0</v>
      </c>
    </row>
    <row r="513" spans="2:22">
      <c r="B513" s="147"/>
      <c r="C513" s="147"/>
      <c r="D513" s="306"/>
      <c r="F513" s="211"/>
      <c r="G513" s="211"/>
      <c r="H513" s="211"/>
      <c r="I513" s="211"/>
      <c r="J513" s="211"/>
      <c r="K513" s="211"/>
      <c r="L513" s="211"/>
      <c r="M513" s="211"/>
      <c r="N513" s="211"/>
      <c r="O513" s="211"/>
      <c r="P513" s="211"/>
      <c r="Q513" s="211"/>
      <c r="R513" s="211"/>
      <c r="S513" s="211"/>
      <c r="T513" s="211"/>
      <c r="U513" s="211"/>
      <c r="V513" s="211"/>
    </row>
    <row r="514" spans="2:22">
      <c r="B514" s="147" t="s">
        <v>366</v>
      </c>
      <c r="C514" s="147" t="s">
        <v>7</v>
      </c>
      <c r="D514" s="306" t="s">
        <v>368</v>
      </c>
      <c r="E514" s="292">
        <f t="shared" ref="E514:E520" si="223">E207</f>
        <v>0</v>
      </c>
      <c r="F514" s="211">
        <f t="shared" ref="F514:V514" si="224">IF($E$514=0,0,F207*$E$514)</f>
        <v>0</v>
      </c>
      <c r="G514" s="211">
        <f t="shared" si="224"/>
        <v>0</v>
      </c>
      <c r="H514" s="211">
        <f t="shared" si="224"/>
        <v>0</v>
      </c>
      <c r="I514" s="211">
        <f t="shared" si="224"/>
        <v>0</v>
      </c>
      <c r="J514" s="211">
        <f t="shared" si="224"/>
        <v>0</v>
      </c>
      <c r="K514" s="211">
        <f t="shared" si="224"/>
        <v>0</v>
      </c>
      <c r="L514" s="211">
        <f t="shared" si="224"/>
        <v>0</v>
      </c>
      <c r="M514" s="211">
        <f t="shared" si="224"/>
        <v>0</v>
      </c>
      <c r="N514" s="211">
        <f t="shared" si="224"/>
        <v>0</v>
      </c>
      <c r="O514" s="211">
        <f t="shared" si="224"/>
        <v>0</v>
      </c>
      <c r="P514" s="211">
        <f t="shared" si="224"/>
        <v>0</v>
      </c>
      <c r="Q514" s="211">
        <f t="shared" si="224"/>
        <v>0</v>
      </c>
      <c r="R514" s="211">
        <f t="shared" si="224"/>
        <v>0</v>
      </c>
      <c r="S514" s="211">
        <f t="shared" si="224"/>
        <v>0</v>
      </c>
      <c r="T514" s="211">
        <f t="shared" si="224"/>
        <v>0</v>
      </c>
      <c r="U514" s="211">
        <f t="shared" si="224"/>
        <v>0</v>
      </c>
      <c r="V514" s="211">
        <f t="shared" si="224"/>
        <v>0</v>
      </c>
    </row>
    <row r="515" spans="2:22">
      <c r="B515" s="147" t="s">
        <v>366</v>
      </c>
      <c r="C515" s="147" t="s">
        <v>12</v>
      </c>
      <c r="D515" s="306" t="s">
        <v>369</v>
      </c>
      <c r="E515" s="292">
        <f t="shared" si="223"/>
        <v>0</v>
      </c>
      <c r="F515" s="211">
        <f t="shared" ref="F515:V515" si="225">IF($E$515=0,0,F208*$E$515)</f>
        <v>0</v>
      </c>
      <c r="G515" s="211">
        <f t="shared" si="225"/>
        <v>0</v>
      </c>
      <c r="H515" s="211">
        <f t="shared" si="225"/>
        <v>0</v>
      </c>
      <c r="I515" s="211">
        <f t="shared" si="225"/>
        <v>0</v>
      </c>
      <c r="J515" s="211">
        <f t="shared" si="225"/>
        <v>0</v>
      </c>
      <c r="K515" s="211">
        <f t="shared" si="225"/>
        <v>0</v>
      </c>
      <c r="L515" s="211">
        <f t="shared" si="225"/>
        <v>0</v>
      </c>
      <c r="M515" s="211">
        <f t="shared" si="225"/>
        <v>0</v>
      </c>
      <c r="N515" s="211">
        <f t="shared" si="225"/>
        <v>0</v>
      </c>
      <c r="O515" s="211">
        <f t="shared" si="225"/>
        <v>0</v>
      </c>
      <c r="P515" s="211">
        <f t="shared" si="225"/>
        <v>0</v>
      </c>
      <c r="Q515" s="211">
        <f t="shared" si="225"/>
        <v>0</v>
      </c>
      <c r="R515" s="211">
        <f t="shared" si="225"/>
        <v>0</v>
      </c>
      <c r="S515" s="211">
        <f t="shared" si="225"/>
        <v>0</v>
      </c>
      <c r="T515" s="211">
        <f t="shared" si="225"/>
        <v>0</v>
      </c>
      <c r="U515" s="211">
        <f t="shared" si="225"/>
        <v>0</v>
      </c>
      <c r="V515" s="211">
        <f t="shared" si="225"/>
        <v>0</v>
      </c>
    </row>
    <row r="516" spans="2:22">
      <c r="B516" s="147" t="s">
        <v>366</v>
      </c>
      <c r="C516" s="147" t="s">
        <v>9</v>
      </c>
      <c r="D516" s="306" t="s">
        <v>370</v>
      </c>
      <c r="E516" s="292">
        <f t="shared" si="223"/>
        <v>0</v>
      </c>
      <c r="F516" s="211">
        <f t="shared" ref="F516:V516" si="226">IF($E$516=0,0,F209*$E$516)</f>
        <v>0</v>
      </c>
      <c r="G516" s="211">
        <f t="shared" si="226"/>
        <v>0</v>
      </c>
      <c r="H516" s="211">
        <f t="shared" si="226"/>
        <v>0</v>
      </c>
      <c r="I516" s="211">
        <f t="shared" si="226"/>
        <v>0</v>
      </c>
      <c r="J516" s="211">
        <f t="shared" si="226"/>
        <v>0</v>
      </c>
      <c r="K516" s="211">
        <f t="shared" si="226"/>
        <v>0</v>
      </c>
      <c r="L516" s="211">
        <f t="shared" si="226"/>
        <v>0</v>
      </c>
      <c r="M516" s="211">
        <f t="shared" si="226"/>
        <v>0</v>
      </c>
      <c r="N516" s="211">
        <f t="shared" si="226"/>
        <v>0</v>
      </c>
      <c r="O516" s="211">
        <f t="shared" si="226"/>
        <v>0</v>
      </c>
      <c r="P516" s="211">
        <f t="shared" si="226"/>
        <v>0</v>
      </c>
      <c r="Q516" s="211">
        <f t="shared" si="226"/>
        <v>0</v>
      </c>
      <c r="R516" s="211">
        <f t="shared" si="226"/>
        <v>0</v>
      </c>
      <c r="S516" s="211">
        <f t="shared" si="226"/>
        <v>0</v>
      </c>
      <c r="T516" s="211">
        <f t="shared" si="226"/>
        <v>0</v>
      </c>
      <c r="U516" s="211">
        <f t="shared" si="226"/>
        <v>0</v>
      </c>
      <c r="V516" s="211">
        <f t="shared" si="226"/>
        <v>0</v>
      </c>
    </row>
    <row r="517" spans="2:22">
      <c r="B517" s="147" t="s">
        <v>366</v>
      </c>
      <c r="C517" s="147" t="s">
        <v>25</v>
      </c>
      <c r="D517" s="306" t="s">
        <v>371</v>
      </c>
      <c r="E517" s="292">
        <f t="shared" si="223"/>
        <v>0</v>
      </c>
      <c r="F517" s="211">
        <f t="shared" ref="F517:V517" si="227">IF($E$517=0,0,F210*$E$517)</f>
        <v>0</v>
      </c>
      <c r="G517" s="211">
        <f t="shared" si="227"/>
        <v>0</v>
      </c>
      <c r="H517" s="211">
        <f t="shared" si="227"/>
        <v>0</v>
      </c>
      <c r="I517" s="211">
        <f t="shared" si="227"/>
        <v>0</v>
      </c>
      <c r="J517" s="211">
        <f t="shared" si="227"/>
        <v>0</v>
      </c>
      <c r="K517" s="211">
        <f t="shared" si="227"/>
        <v>0</v>
      </c>
      <c r="L517" s="211">
        <f t="shared" si="227"/>
        <v>0</v>
      </c>
      <c r="M517" s="211">
        <f t="shared" si="227"/>
        <v>0</v>
      </c>
      <c r="N517" s="211">
        <f t="shared" si="227"/>
        <v>0</v>
      </c>
      <c r="O517" s="211">
        <f t="shared" si="227"/>
        <v>0</v>
      </c>
      <c r="P517" s="211">
        <f t="shared" si="227"/>
        <v>0</v>
      </c>
      <c r="Q517" s="211">
        <f t="shared" si="227"/>
        <v>0</v>
      </c>
      <c r="R517" s="211">
        <f t="shared" si="227"/>
        <v>0</v>
      </c>
      <c r="S517" s="211">
        <f t="shared" si="227"/>
        <v>0</v>
      </c>
      <c r="T517" s="211">
        <f t="shared" si="227"/>
        <v>0</v>
      </c>
      <c r="U517" s="211">
        <f t="shared" si="227"/>
        <v>0</v>
      </c>
      <c r="V517" s="211">
        <f t="shared" si="227"/>
        <v>0</v>
      </c>
    </row>
    <row r="518" spans="2:22">
      <c r="B518" s="147" t="s">
        <v>366</v>
      </c>
      <c r="C518" s="147" t="s">
        <v>27</v>
      </c>
      <c r="D518" s="306" t="s">
        <v>372</v>
      </c>
      <c r="E518" s="292">
        <f t="shared" si="223"/>
        <v>0</v>
      </c>
      <c r="F518" s="211">
        <f t="shared" ref="F518:V518" si="228">IF($E$518=0,0,F211*$E$518)</f>
        <v>0</v>
      </c>
      <c r="G518" s="211">
        <f t="shared" si="228"/>
        <v>0</v>
      </c>
      <c r="H518" s="211">
        <f t="shared" si="228"/>
        <v>0</v>
      </c>
      <c r="I518" s="211">
        <f t="shared" si="228"/>
        <v>0</v>
      </c>
      <c r="J518" s="211">
        <f t="shared" si="228"/>
        <v>0</v>
      </c>
      <c r="K518" s="211">
        <f t="shared" si="228"/>
        <v>0</v>
      </c>
      <c r="L518" s="211">
        <f t="shared" si="228"/>
        <v>0</v>
      </c>
      <c r="M518" s="211">
        <f t="shared" si="228"/>
        <v>0</v>
      </c>
      <c r="N518" s="211">
        <f t="shared" si="228"/>
        <v>0</v>
      </c>
      <c r="O518" s="211">
        <f t="shared" si="228"/>
        <v>0</v>
      </c>
      <c r="P518" s="211">
        <f t="shared" si="228"/>
        <v>0</v>
      </c>
      <c r="Q518" s="211">
        <f t="shared" si="228"/>
        <v>0</v>
      </c>
      <c r="R518" s="211">
        <f t="shared" si="228"/>
        <v>0</v>
      </c>
      <c r="S518" s="211">
        <f t="shared" si="228"/>
        <v>0</v>
      </c>
      <c r="T518" s="211">
        <f t="shared" si="228"/>
        <v>0</v>
      </c>
      <c r="U518" s="211">
        <f t="shared" si="228"/>
        <v>0</v>
      </c>
      <c r="V518" s="211">
        <f t="shared" si="228"/>
        <v>0</v>
      </c>
    </row>
    <row r="519" spans="2:22">
      <c r="B519" s="147" t="s">
        <v>366</v>
      </c>
      <c r="C519" s="147" t="s">
        <v>13</v>
      </c>
      <c r="D519" s="306" t="s">
        <v>373</v>
      </c>
      <c r="E519" s="292">
        <f t="shared" si="223"/>
        <v>0</v>
      </c>
      <c r="F519" s="211">
        <f t="shared" ref="F519:V519" si="229">IF($E$519=0,0,F212*$E$519)</f>
        <v>0</v>
      </c>
      <c r="G519" s="211">
        <f t="shared" si="229"/>
        <v>0</v>
      </c>
      <c r="H519" s="211">
        <f t="shared" si="229"/>
        <v>0</v>
      </c>
      <c r="I519" s="211">
        <f t="shared" si="229"/>
        <v>0</v>
      </c>
      <c r="J519" s="211">
        <f t="shared" si="229"/>
        <v>0</v>
      </c>
      <c r="K519" s="211">
        <f t="shared" si="229"/>
        <v>0</v>
      </c>
      <c r="L519" s="211">
        <f t="shared" si="229"/>
        <v>0</v>
      </c>
      <c r="M519" s="211">
        <f t="shared" si="229"/>
        <v>0</v>
      </c>
      <c r="N519" s="211">
        <f t="shared" si="229"/>
        <v>0</v>
      </c>
      <c r="O519" s="211">
        <f t="shared" si="229"/>
        <v>0</v>
      </c>
      <c r="P519" s="211">
        <f t="shared" si="229"/>
        <v>0</v>
      </c>
      <c r="Q519" s="211">
        <f t="shared" si="229"/>
        <v>0</v>
      </c>
      <c r="R519" s="211">
        <f t="shared" si="229"/>
        <v>0</v>
      </c>
      <c r="S519" s="211">
        <f t="shared" si="229"/>
        <v>0</v>
      </c>
      <c r="T519" s="211">
        <f t="shared" si="229"/>
        <v>0</v>
      </c>
      <c r="U519" s="211">
        <f t="shared" si="229"/>
        <v>0</v>
      </c>
      <c r="V519" s="211">
        <f t="shared" si="229"/>
        <v>0</v>
      </c>
    </row>
    <row r="520" spans="2:22">
      <c r="B520" s="147" t="s">
        <v>367</v>
      </c>
      <c r="C520" s="147" t="s">
        <v>398</v>
      </c>
      <c r="D520" s="306" t="s">
        <v>428</v>
      </c>
      <c r="E520" s="292">
        <f t="shared" si="223"/>
        <v>0</v>
      </c>
      <c r="F520" s="211">
        <f t="shared" ref="F520:V520" si="230">IF($E$520=0,0,F213*$E$520)</f>
        <v>0</v>
      </c>
      <c r="G520" s="211">
        <f t="shared" si="230"/>
        <v>0</v>
      </c>
      <c r="H520" s="211">
        <f t="shared" si="230"/>
        <v>0</v>
      </c>
      <c r="I520" s="211">
        <f t="shared" si="230"/>
        <v>0</v>
      </c>
      <c r="J520" s="211">
        <f t="shared" si="230"/>
        <v>0</v>
      </c>
      <c r="K520" s="211">
        <f t="shared" si="230"/>
        <v>0</v>
      </c>
      <c r="L520" s="211">
        <f t="shared" si="230"/>
        <v>0</v>
      </c>
      <c r="M520" s="211">
        <f t="shared" si="230"/>
        <v>0</v>
      </c>
      <c r="N520" s="211">
        <f t="shared" si="230"/>
        <v>0</v>
      </c>
      <c r="O520" s="211">
        <f t="shared" si="230"/>
        <v>0</v>
      </c>
      <c r="P520" s="211">
        <f t="shared" si="230"/>
        <v>0</v>
      </c>
      <c r="Q520" s="211">
        <f t="shared" si="230"/>
        <v>0</v>
      </c>
      <c r="R520" s="211">
        <f t="shared" si="230"/>
        <v>0</v>
      </c>
      <c r="S520" s="211">
        <f t="shared" si="230"/>
        <v>0</v>
      </c>
      <c r="T520" s="211">
        <f t="shared" si="230"/>
        <v>0</v>
      </c>
      <c r="U520" s="211">
        <f t="shared" si="230"/>
        <v>0</v>
      </c>
      <c r="V520" s="211">
        <f t="shared" si="230"/>
        <v>0</v>
      </c>
    </row>
    <row r="521" spans="2:22">
      <c r="B521" s="147"/>
      <c r="C521" s="147"/>
      <c r="D521" s="306"/>
      <c r="F521" s="211"/>
      <c r="G521" s="211"/>
      <c r="H521" s="211"/>
      <c r="I521" s="211"/>
      <c r="J521" s="211"/>
      <c r="K521" s="211"/>
      <c r="L521" s="211"/>
      <c r="M521" s="211"/>
      <c r="N521" s="211"/>
      <c r="O521" s="211"/>
      <c r="P521" s="211"/>
      <c r="Q521" s="211"/>
      <c r="R521" s="211"/>
      <c r="S521" s="211"/>
      <c r="T521" s="211"/>
      <c r="U521" s="211"/>
      <c r="V521" s="211"/>
    </row>
    <row r="522" spans="2:22">
      <c r="B522" s="147" t="s">
        <v>149</v>
      </c>
      <c r="C522" s="147" t="s">
        <v>19</v>
      </c>
      <c r="D522" s="306" t="s">
        <v>235</v>
      </c>
      <c r="E522" s="292">
        <f t="shared" ref="E522:E530" si="231">E215</f>
        <v>0</v>
      </c>
      <c r="F522" s="211">
        <f>IF($E$522=0,0,F215*$E$522)</f>
        <v>0</v>
      </c>
      <c r="G522" s="211">
        <f t="shared" ref="G522:V522" si="232">IF($E$522=0,0,G215*$E$522)</f>
        <v>0</v>
      </c>
      <c r="H522" s="211">
        <f t="shared" si="232"/>
        <v>0</v>
      </c>
      <c r="I522" s="211">
        <f t="shared" si="232"/>
        <v>0</v>
      </c>
      <c r="J522" s="211">
        <f t="shared" si="232"/>
        <v>0</v>
      </c>
      <c r="K522" s="211">
        <f t="shared" si="232"/>
        <v>0</v>
      </c>
      <c r="L522" s="211">
        <f t="shared" si="232"/>
        <v>0</v>
      </c>
      <c r="M522" s="211">
        <f t="shared" si="232"/>
        <v>0</v>
      </c>
      <c r="N522" s="211">
        <f t="shared" si="232"/>
        <v>0</v>
      </c>
      <c r="O522" s="211">
        <f t="shared" si="232"/>
        <v>0</v>
      </c>
      <c r="P522" s="211">
        <f t="shared" si="232"/>
        <v>0</v>
      </c>
      <c r="Q522" s="211">
        <f t="shared" si="232"/>
        <v>0</v>
      </c>
      <c r="R522" s="211">
        <f t="shared" si="232"/>
        <v>0</v>
      </c>
      <c r="S522" s="211">
        <f t="shared" si="232"/>
        <v>0</v>
      </c>
      <c r="T522" s="211">
        <f t="shared" si="232"/>
        <v>0</v>
      </c>
      <c r="U522" s="211">
        <f t="shared" si="232"/>
        <v>0</v>
      </c>
      <c r="V522" s="211">
        <f t="shared" si="232"/>
        <v>0</v>
      </c>
    </row>
    <row r="523" spans="2:22">
      <c r="B523" s="147" t="s">
        <v>149</v>
      </c>
      <c r="C523" s="147" t="s">
        <v>7</v>
      </c>
      <c r="D523" s="306" t="s">
        <v>236</v>
      </c>
      <c r="E523" s="292">
        <f t="shared" si="231"/>
        <v>0</v>
      </c>
      <c r="F523" s="211">
        <f>IF($E$523=0,0,F216*$E$523)</f>
        <v>0</v>
      </c>
      <c r="G523" s="211">
        <f t="shared" ref="G523:V523" si="233">IF($E$523=0,0,G216*$E$523)</f>
        <v>0</v>
      </c>
      <c r="H523" s="211">
        <f t="shared" si="233"/>
        <v>0</v>
      </c>
      <c r="I523" s="211">
        <f t="shared" si="233"/>
        <v>0</v>
      </c>
      <c r="J523" s="211">
        <f t="shared" si="233"/>
        <v>0</v>
      </c>
      <c r="K523" s="211">
        <f t="shared" si="233"/>
        <v>0</v>
      </c>
      <c r="L523" s="211">
        <f t="shared" si="233"/>
        <v>0</v>
      </c>
      <c r="M523" s="211">
        <f t="shared" si="233"/>
        <v>0</v>
      </c>
      <c r="N523" s="211">
        <f t="shared" si="233"/>
        <v>0</v>
      </c>
      <c r="O523" s="211">
        <f t="shared" si="233"/>
        <v>0</v>
      </c>
      <c r="P523" s="211">
        <f t="shared" si="233"/>
        <v>0</v>
      </c>
      <c r="Q523" s="211">
        <f t="shared" si="233"/>
        <v>0</v>
      </c>
      <c r="R523" s="211">
        <f t="shared" si="233"/>
        <v>0</v>
      </c>
      <c r="S523" s="211">
        <f t="shared" si="233"/>
        <v>0</v>
      </c>
      <c r="T523" s="211">
        <f t="shared" si="233"/>
        <v>0</v>
      </c>
      <c r="U523" s="211">
        <f t="shared" si="233"/>
        <v>0</v>
      </c>
      <c r="V523" s="211">
        <f t="shared" si="233"/>
        <v>0</v>
      </c>
    </row>
    <row r="524" spans="2:22">
      <c r="B524" s="147" t="s">
        <v>149</v>
      </c>
      <c r="C524" s="147" t="s">
        <v>12</v>
      </c>
      <c r="D524" s="306" t="s">
        <v>237</v>
      </c>
      <c r="E524" s="292">
        <f t="shared" si="231"/>
        <v>0</v>
      </c>
      <c r="F524" s="211">
        <f>IF($E$524=0,0,F217*$E$524)</f>
        <v>0</v>
      </c>
      <c r="G524" s="211">
        <f t="shared" ref="G524:V524" si="234">IF($E$524=0,0,G217*$E$524)</f>
        <v>0</v>
      </c>
      <c r="H524" s="211">
        <f t="shared" si="234"/>
        <v>0</v>
      </c>
      <c r="I524" s="211">
        <f t="shared" si="234"/>
        <v>0</v>
      </c>
      <c r="J524" s="211">
        <f t="shared" si="234"/>
        <v>0</v>
      </c>
      <c r="K524" s="211">
        <f t="shared" si="234"/>
        <v>0</v>
      </c>
      <c r="L524" s="211">
        <f t="shared" si="234"/>
        <v>0</v>
      </c>
      <c r="M524" s="211">
        <f t="shared" si="234"/>
        <v>0</v>
      </c>
      <c r="N524" s="211">
        <f t="shared" si="234"/>
        <v>0</v>
      </c>
      <c r="O524" s="211">
        <f t="shared" si="234"/>
        <v>0</v>
      </c>
      <c r="P524" s="211">
        <f t="shared" si="234"/>
        <v>0</v>
      </c>
      <c r="Q524" s="211">
        <f t="shared" si="234"/>
        <v>0</v>
      </c>
      <c r="R524" s="211">
        <f t="shared" si="234"/>
        <v>0</v>
      </c>
      <c r="S524" s="211">
        <f t="shared" si="234"/>
        <v>0</v>
      </c>
      <c r="T524" s="211">
        <f t="shared" si="234"/>
        <v>0</v>
      </c>
      <c r="U524" s="211">
        <f t="shared" si="234"/>
        <v>0</v>
      </c>
      <c r="V524" s="211">
        <f t="shared" si="234"/>
        <v>0</v>
      </c>
    </row>
    <row r="525" spans="2:22">
      <c r="B525" s="147" t="s">
        <v>149</v>
      </c>
      <c r="C525" s="147" t="s">
        <v>9</v>
      </c>
      <c r="D525" s="306" t="s">
        <v>238</v>
      </c>
      <c r="E525" s="292">
        <f t="shared" si="231"/>
        <v>0</v>
      </c>
      <c r="F525" s="211">
        <f>IF($E$525=0,0,F218*$E$525)</f>
        <v>0</v>
      </c>
      <c r="G525" s="211">
        <f t="shared" ref="G525:V525" si="235">IF($E$525=0,0,G218*$E$525)</f>
        <v>0</v>
      </c>
      <c r="H525" s="211">
        <f t="shared" si="235"/>
        <v>0</v>
      </c>
      <c r="I525" s="211">
        <f t="shared" si="235"/>
        <v>0</v>
      </c>
      <c r="J525" s="211">
        <f t="shared" si="235"/>
        <v>0</v>
      </c>
      <c r="K525" s="211">
        <f t="shared" si="235"/>
        <v>0</v>
      </c>
      <c r="L525" s="211">
        <f t="shared" si="235"/>
        <v>0</v>
      </c>
      <c r="M525" s="211">
        <f t="shared" si="235"/>
        <v>0</v>
      </c>
      <c r="N525" s="211">
        <f t="shared" si="235"/>
        <v>0</v>
      </c>
      <c r="O525" s="211">
        <f t="shared" si="235"/>
        <v>0</v>
      </c>
      <c r="P525" s="211">
        <f t="shared" si="235"/>
        <v>0</v>
      </c>
      <c r="Q525" s="211">
        <f t="shared" si="235"/>
        <v>0</v>
      </c>
      <c r="R525" s="211">
        <f t="shared" si="235"/>
        <v>0</v>
      </c>
      <c r="S525" s="211">
        <f t="shared" si="235"/>
        <v>0</v>
      </c>
      <c r="T525" s="211">
        <f t="shared" si="235"/>
        <v>0</v>
      </c>
      <c r="U525" s="211">
        <f t="shared" si="235"/>
        <v>0</v>
      </c>
      <c r="V525" s="211">
        <f t="shared" si="235"/>
        <v>0</v>
      </c>
    </row>
    <row r="526" spans="2:22">
      <c r="B526" s="147" t="s">
        <v>149</v>
      </c>
      <c r="C526" s="147" t="s">
        <v>16</v>
      </c>
      <c r="D526" s="306" t="s">
        <v>239</v>
      </c>
      <c r="E526" s="292">
        <f t="shared" si="231"/>
        <v>0</v>
      </c>
      <c r="F526" s="211">
        <f>IF($E$526=0,0,F219*$E$526)</f>
        <v>0</v>
      </c>
      <c r="G526" s="211">
        <f t="shared" ref="G526:V526" si="236">IF($E$526=0,0,G219*$E$526)</f>
        <v>0</v>
      </c>
      <c r="H526" s="211">
        <f t="shared" si="236"/>
        <v>0</v>
      </c>
      <c r="I526" s="211">
        <f t="shared" si="236"/>
        <v>0</v>
      </c>
      <c r="J526" s="211">
        <f t="shared" si="236"/>
        <v>0</v>
      </c>
      <c r="K526" s="211">
        <f t="shared" si="236"/>
        <v>0</v>
      </c>
      <c r="L526" s="211">
        <f t="shared" si="236"/>
        <v>0</v>
      </c>
      <c r="M526" s="211">
        <f t="shared" si="236"/>
        <v>0</v>
      </c>
      <c r="N526" s="211">
        <f t="shared" si="236"/>
        <v>0</v>
      </c>
      <c r="O526" s="211">
        <f t="shared" si="236"/>
        <v>0</v>
      </c>
      <c r="P526" s="211">
        <f t="shared" si="236"/>
        <v>0</v>
      </c>
      <c r="Q526" s="211">
        <f t="shared" si="236"/>
        <v>0</v>
      </c>
      <c r="R526" s="211">
        <f t="shared" si="236"/>
        <v>0</v>
      </c>
      <c r="S526" s="211">
        <f t="shared" si="236"/>
        <v>0</v>
      </c>
      <c r="T526" s="211">
        <f t="shared" si="236"/>
        <v>0</v>
      </c>
      <c r="U526" s="211">
        <f t="shared" si="236"/>
        <v>0</v>
      </c>
      <c r="V526" s="211">
        <f t="shared" si="236"/>
        <v>0</v>
      </c>
    </row>
    <row r="527" spans="2:22">
      <c r="B527" s="147" t="s">
        <v>149</v>
      </c>
      <c r="C527" s="147" t="s">
        <v>25</v>
      </c>
      <c r="D527" s="306" t="s">
        <v>240</v>
      </c>
      <c r="E527" s="292">
        <f t="shared" si="231"/>
        <v>0</v>
      </c>
      <c r="F527" s="211">
        <f>IF($E$527=0,0,F220*$E$527)</f>
        <v>0</v>
      </c>
      <c r="G527" s="211">
        <f t="shared" ref="G527:V527" si="237">IF($E$527=0,0,G220*$E$527)</f>
        <v>0</v>
      </c>
      <c r="H527" s="211">
        <f t="shared" si="237"/>
        <v>0</v>
      </c>
      <c r="I527" s="211">
        <f t="shared" si="237"/>
        <v>0</v>
      </c>
      <c r="J527" s="211">
        <f t="shared" si="237"/>
        <v>0</v>
      </c>
      <c r="K527" s="211">
        <f t="shared" si="237"/>
        <v>0</v>
      </c>
      <c r="L527" s="211">
        <f t="shared" si="237"/>
        <v>0</v>
      </c>
      <c r="M527" s="211">
        <f t="shared" si="237"/>
        <v>0</v>
      </c>
      <c r="N527" s="211">
        <f t="shared" si="237"/>
        <v>0</v>
      </c>
      <c r="O527" s="211">
        <f t="shared" si="237"/>
        <v>0</v>
      </c>
      <c r="P527" s="211">
        <f t="shared" si="237"/>
        <v>0</v>
      </c>
      <c r="Q527" s="211">
        <f t="shared" si="237"/>
        <v>0</v>
      </c>
      <c r="R527" s="211">
        <f t="shared" si="237"/>
        <v>0</v>
      </c>
      <c r="S527" s="211">
        <f t="shared" si="237"/>
        <v>0</v>
      </c>
      <c r="T527" s="211">
        <f t="shared" si="237"/>
        <v>0</v>
      </c>
      <c r="U527" s="211">
        <f t="shared" si="237"/>
        <v>0</v>
      </c>
      <c r="V527" s="211">
        <f t="shared" si="237"/>
        <v>0</v>
      </c>
    </row>
    <row r="528" spans="2:22">
      <c r="B528" s="147" t="s">
        <v>149</v>
      </c>
      <c r="C528" s="147" t="s">
        <v>27</v>
      </c>
      <c r="D528" s="306" t="s">
        <v>241</v>
      </c>
      <c r="E528" s="292">
        <f t="shared" si="231"/>
        <v>0</v>
      </c>
      <c r="F528" s="211">
        <f>IF($E$528=0,0,F221*$E$528)</f>
        <v>0</v>
      </c>
      <c r="G528" s="211">
        <f t="shared" ref="G528:V528" si="238">IF($E$528=0,0,G221*$E$528)</f>
        <v>0</v>
      </c>
      <c r="H528" s="211">
        <f t="shared" si="238"/>
        <v>0</v>
      </c>
      <c r="I528" s="211">
        <f t="shared" si="238"/>
        <v>0</v>
      </c>
      <c r="J528" s="211">
        <f t="shared" si="238"/>
        <v>0</v>
      </c>
      <c r="K528" s="211">
        <f t="shared" si="238"/>
        <v>0</v>
      </c>
      <c r="L528" s="211">
        <f t="shared" si="238"/>
        <v>0</v>
      </c>
      <c r="M528" s="211">
        <f t="shared" si="238"/>
        <v>0</v>
      </c>
      <c r="N528" s="211">
        <f t="shared" si="238"/>
        <v>0</v>
      </c>
      <c r="O528" s="211">
        <f t="shared" si="238"/>
        <v>0</v>
      </c>
      <c r="P528" s="211">
        <f t="shared" si="238"/>
        <v>0</v>
      </c>
      <c r="Q528" s="211">
        <f t="shared" si="238"/>
        <v>0</v>
      </c>
      <c r="R528" s="211">
        <f t="shared" si="238"/>
        <v>0</v>
      </c>
      <c r="S528" s="211">
        <f t="shared" si="238"/>
        <v>0</v>
      </c>
      <c r="T528" s="211">
        <f t="shared" si="238"/>
        <v>0</v>
      </c>
      <c r="U528" s="211">
        <f t="shared" si="238"/>
        <v>0</v>
      </c>
      <c r="V528" s="211">
        <f t="shared" si="238"/>
        <v>0</v>
      </c>
    </row>
    <row r="529" spans="2:22">
      <c r="B529" s="147" t="s">
        <v>149</v>
      </c>
      <c r="C529" s="147" t="s">
        <v>37</v>
      </c>
      <c r="D529" s="306" t="s">
        <v>242</v>
      </c>
      <c r="E529" s="292">
        <f t="shared" si="231"/>
        <v>0</v>
      </c>
      <c r="F529" s="211">
        <f>IF($E$529=0,0,F222*$E$529)</f>
        <v>0</v>
      </c>
      <c r="G529" s="211">
        <f t="shared" ref="G529:V529" si="239">IF($E$529=0,0,G222*$E$529)</f>
        <v>0</v>
      </c>
      <c r="H529" s="211">
        <f t="shared" si="239"/>
        <v>0</v>
      </c>
      <c r="I529" s="211">
        <f t="shared" si="239"/>
        <v>0</v>
      </c>
      <c r="J529" s="211">
        <f t="shared" si="239"/>
        <v>0</v>
      </c>
      <c r="K529" s="211">
        <f t="shared" si="239"/>
        <v>0</v>
      </c>
      <c r="L529" s="211">
        <f t="shared" si="239"/>
        <v>0</v>
      </c>
      <c r="M529" s="211">
        <f t="shared" si="239"/>
        <v>0</v>
      </c>
      <c r="N529" s="211">
        <f t="shared" si="239"/>
        <v>0</v>
      </c>
      <c r="O529" s="211">
        <f t="shared" si="239"/>
        <v>0</v>
      </c>
      <c r="P529" s="211">
        <f t="shared" si="239"/>
        <v>0</v>
      </c>
      <c r="Q529" s="211">
        <f t="shared" si="239"/>
        <v>0</v>
      </c>
      <c r="R529" s="211">
        <f t="shared" si="239"/>
        <v>0</v>
      </c>
      <c r="S529" s="211">
        <f t="shared" si="239"/>
        <v>0</v>
      </c>
      <c r="T529" s="211">
        <f t="shared" si="239"/>
        <v>0</v>
      </c>
      <c r="U529" s="211">
        <f t="shared" si="239"/>
        <v>0</v>
      </c>
      <c r="V529" s="211">
        <f t="shared" si="239"/>
        <v>0</v>
      </c>
    </row>
    <row r="530" spans="2:22">
      <c r="B530" s="147" t="s">
        <v>335</v>
      </c>
      <c r="C530" s="147" t="s">
        <v>398</v>
      </c>
      <c r="D530" s="306" t="s">
        <v>416</v>
      </c>
      <c r="E530" s="292">
        <f t="shared" si="231"/>
        <v>0</v>
      </c>
      <c r="F530" s="211">
        <f>IF($E$530=0,0,F223*$E$530)</f>
        <v>0</v>
      </c>
      <c r="G530" s="211">
        <f t="shared" ref="G530:V530" si="240">IF($E$530=0,0,G223*$E$530)</f>
        <v>0</v>
      </c>
      <c r="H530" s="211">
        <f t="shared" si="240"/>
        <v>0</v>
      </c>
      <c r="I530" s="211">
        <f t="shared" si="240"/>
        <v>0</v>
      </c>
      <c r="J530" s="211">
        <f t="shared" si="240"/>
        <v>0</v>
      </c>
      <c r="K530" s="211">
        <f t="shared" si="240"/>
        <v>0</v>
      </c>
      <c r="L530" s="211">
        <f t="shared" si="240"/>
        <v>0</v>
      </c>
      <c r="M530" s="211">
        <f t="shared" si="240"/>
        <v>0</v>
      </c>
      <c r="N530" s="211">
        <f t="shared" si="240"/>
        <v>0</v>
      </c>
      <c r="O530" s="211">
        <f t="shared" si="240"/>
        <v>0</v>
      </c>
      <c r="P530" s="211">
        <f t="shared" si="240"/>
        <v>0</v>
      </c>
      <c r="Q530" s="211">
        <f t="shared" si="240"/>
        <v>0</v>
      </c>
      <c r="R530" s="211">
        <f t="shared" si="240"/>
        <v>0</v>
      </c>
      <c r="S530" s="211">
        <f t="shared" si="240"/>
        <v>0</v>
      </c>
      <c r="T530" s="211">
        <f t="shared" si="240"/>
        <v>0</v>
      </c>
      <c r="U530" s="211">
        <f t="shared" si="240"/>
        <v>0</v>
      </c>
      <c r="V530" s="211">
        <f t="shared" si="240"/>
        <v>0</v>
      </c>
    </row>
    <row r="531" spans="2:22">
      <c r="B531" s="147"/>
      <c r="C531" s="147"/>
      <c r="D531" s="306"/>
      <c r="F531" s="211"/>
      <c r="G531" s="211"/>
      <c r="H531" s="211"/>
      <c r="I531" s="211"/>
      <c r="J531" s="211"/>
      <c r="K531" s="211"/>
      <c r="L531" s="211"/>
      <c r="M531" s="211"/>
      <c r="N531" s="211"/>
      <c r="O531" s="211"/>
      <c r="P531" s="211"/>
      <c r="Q531" s="211"/>
      <c r="R531" s="211"/>
      <c r="S531" s="211"/>
      <c r="T531" s="211"/>
      <c r="U531" s="211"/>
      <c r="V531" s="211"/>
    </row>
    <row r="532" spans="2:22">
      <c r="B532" s="147" t="s">
        <v>150</v>
      </c>
      <c r="C532" s="147" t="s">
        <v>19</v>
      </c>
      <c r="D532" s="306" t="s">
        <v>243</v>
      </c>
      <c r="E532" s="292">
        <f t="shared" ref="E532:E537" si="241">E225</f>
        <v>0</v>
      </c>
      <c r="F532" s="211">
        <f>IF($E$532=0,0,F225*$E$532)</f>
        <v>0</v>
      </c>
      <c r="G532" s="211">
        <f t="shared" ref="G532:V532" si="242">IF($E$532=0,0,G225*$E$532)</f>
        <v>0</v>
      </c>
      <c r="H532" s="211">
        <f t="shared" si="242"/>
        <v>0</v>
      </c>
      <c r="I532" s="211">
        <f t="shared" si="242"/>
        <v>0</v>
      </c>
      <c r="J532" s="211">
        <f t="shared" si="242"/>
        <v>0</v>
      </c>
      <c r="K532" s="211">
        <f t="shared" si="242"/>
        <v>0</v>
      </c>
      <c r="L532" s="211">
        <f t="shared" si="242"/>
        <v>0</v>
      </c>
      <c r="M532" s="211">
        <f t="shared" si="242"/>
        <v>0</v>
      </c>
      <c r="N532" s="211">
        <f t="shared" si="242"/>
        <v>0</v>
      </c>
      <c r="O532" s="211">
        <f t="shared" si="242"/>
        <v>0</v>
      </c>
      <c r="P532" s="211">
        <f t="shared" si="242"/>
        <v>0</v>
      </c>
      <c r="Q532" s="211">
        <f t="shared" si="242"/>
        <v>0</v>
      </c>
      <c r="R532" s="211">
        <f t="shared" si="242"/>
        <v>0</v>
      </c>
      <c r="S532" s="211">
        <f t="shared" si="242"/>
        <v>0</v>
      </c>
      <c r="T532" s="211">
        <f t="shared" si="242"/>
        <v>0</v>
      </c>
      <c r="U532" s="211">
        <f t="shared" si="242"/>
        <v>0</v>
      </c>
      <c r="V532" s="211">
        <f t="shared" si="242"/>
        <v>0</v>
      </c>
    </row>
    <row r="533" spans="2:22">
      <c r="B533" s="147" t="s">
        <v>150</v>
      </c>
      <c r="C533" s="147" t="s">
        <v>7</v>
      </c>
      <c r="D533" s="306" t="s">
        <v>244</v>
      </c>
      <c r="E533" s="292">
        <f t="shared" si="241"/>
        <v>0</v>
      </c>
      <c r="F533" s="211">
        <f>IF($E$533=0,0,F226*$E$533)</f>
        <v>0</v>
      </c>
      <c r="G533" s="211">
        <f t="shared" ref="G533:V533" si="243">IF($E$533=0,0,G226*$E$533)</f>
        <v>0</v>
      </c>
      <c r="H533" s="211">
        <f t="shared" si="243"/>
        <v>0</v>
      </c>
      <c r="I533" s="211">
        <f t="shared" si="243"/>
        <v>0</v>
      </c>
      <c r="J533" s="211">
        <f t="shared" si="243"/>
        <v>0</v>
      </c>
      <c r="K533" s="211">
        <f t="shared" si="243"/>
        <v>0</v>
      </c>
      <c r="L533" s="211">
        <f t="shared" si="243"/>
        <v>0</v>
      </c>
      <c r="M533" s="211">
        <f t="shared" si="243"/>
        <v>0</v>
      </c>
      <c r="N533" s="211">
        <f t="shared" si="243"/>
        <v>0</v>
      </c>
      <c r="O533" s="211">
        <f t="shared" si="243"/>
        <v>0</v>
      </c>
      <c r="P533" s="211">
        <f t="shared" si="243"/>
        <v>0</v>
      </c>
      <c r="Q533" s="211">
        <f t="shared" si="243"/>
        <v>0</v>
      </c>
      <c r="R533" s="211">
        <f t="shared" si="243"/>
        <v>0</v>
      </c>
      <c r="S533" s="211">
        <f t="shared" si="243"/>
        <v>0</v>
      </c>
      <c r="T533" s="211">
        <f t="shared" si="243"/>
        <v>0</v>
      </c>
      <c r="U533" s="211">
        <f t="shared" si="243"/>
        <v>0</v>
      </c>
      <c r="V533" s="211">
        <f t="shared" si="243"/>
        <v>0</v>
      </c>
    </row>
    <row r="534" spans="2:22">
      <c r="B534" s="147" t="s">
        <v>150</v>
      </c>
      <c r="C534" s="147" t="s">
        <v>12</v>
      </c>
      <c r="D534" s="306" t="s">
        <v>245</v>
      </c>
      <c r="E534" s="292">
        <f t="shared" si="241"/>
        <v>0</v>
      </c>
      <c r="F534" s="211">
        <f>IF($E$534=0,0,F227*$E$534)</f>
        <v>0</v>
      </c>
      <c r="G534" s="211">
        <f t="shared" ref="G534:V534" si="244">IF($E$534=0,0,G227*$E$534)</f>
        <v>0</v>
      </c>
      <c r="H534" s="211">
        <f t="shared" si="244"/>
        <v>0</v>
      </c>
      <c r="I534" s="211">
        <f t="shared" si="244"/>
        <v>0</v>
      </c>
      <c r="J534" s="211">
        <f t="shared" si="244"/>
        <v>0</v>
      </c>
      <c r="K534" s="211">
        <f t="shared" si="244"/>
        <v>0</v>
      </c>
      <c r="L534" s="211">
        <f t="shared" si="244"/>
        <v>0</v>
      </c>
      <c r="M534" s="211">
        <f t="shared" si="244"/>
        <v>0</v>
      </c>
      <c r="N534" s="211">
        <f t="shared" si="244"/>
        <v>0</v>
      </c>
      <c r="O534" s="211">
        <f t="shared" si="244"/>
        <v>0</v>
      </c>
      <c r="P534" s="211">
        <f t="shared" si="244"/>
        <v>0</v>
      </c>
      <c r="Q534" s="211">
        <f t="shared" si="244"/>
        <v>0</v>
      </c>
      <c r="R534" s="211">
        <f t="shared" si="244"/>
        <v>0</v>
      </c>
      <c r="S534" s="211">
        <f t="shared" si="244"/>
        <v>0</v>
      </c>
      <c r="T534" s="211">
        <f t="shared" si="244"/>
        <v>0</v>
      </c>
      <c r="U534" s="211">
        <f t="shared" si="244"/>
        <v>0</v>
      </c>
      <c r="V534" s="211">
        <f t="shared" si="244"/>
        <v>0</v>
      </c>
    </row>
    <row r="535" spans="2:22">
      <c r="B535" s="147" t="s">
        <v>150</v>
      </c>
      <c r="C535" s="147" t="s">
        <v>9</v>
      </c>
      <c r="D535" s="306" t="s">
        <v>246</v>
      </c>
      <c r="E535" s="292">
        <f t="shared" si="241"/>
        <v>0</v>
      </c>
      <c r="F535" s="211">
        <f>IF($E$535=0,0,F228*$E$535)</f>
        <v>0</v>
      </c>
      <c r="G535" s="211">
        <f t="shared" ref="G535:V535" si="245">IF($E$535=0,0,G228*$E$535)</f>
        <v>0</v>
      </c>
      <c r="H535" s="211">
        <f t="shared" si="245"/>
        <v>0</v>
      </c>
      <c r="I535" s="211">
        <f t="shared" si="245"/>
        <v>0</v>
      </c>
      <c r="J535" s="211">
        <f t="shared" si="245"/>
        <v>0</v>
      </c>
      <c r="K535" s="211">
        <f t="shared" si="245"/>
        <v>0</v>
      </c>
      <c r="L535" s="211">
        <f t="shared" si="245"/>
        <v>0</v>
      </c>
      <c r="M535" s="211">
        <f t="shared" si="245"/>
        <v>0</v>
      </c>
      <c r="N535" s="211">
        <f t="shared" si="245"/>
        <v>0</v>
      </c>
      <c r="O535" s="211">
        <f t="shared" si="245"/>
        <v>0</v>
      </c>
      <c r="P535" s="211">
        <f t="shared" si="245"/>
        <v>0</v>
      </c>
      <c r="Q535" s="211">
        <f t="shared" si="245"/>
        <v>0</v>
      </c>
      <c r="R535" s="211">
        <f t="shared" si="245"/>
        <v>0</v>
      </c>
      <c r="S535" s="211">
        <f t="shared" si="245"/>
        <v>0</v>
      </c>
      <c r="T535" s="211">
        <f t="shared" si="245"/>
        <v>0</v>
      </c>
      <c r="U535" s="211">
        <f t="shared" si="245"/>
        <v>0</v>
      </c>
      <c r="V535" s="211">
        <f t="shared" si="245"/>
        <v>0</v>
      </c>
    </row>
    <row r="536" spans="2:22">
      <c r="B536" s="147" t="s">
        <v>150</v>
      </c>
      <c r="C536" s="147" t="s">
        <v>16</v>
      </c>
      <c r="D536" s="306" t="s">
        <v>247</v>
      </c>
      <c r="E536" s="292">
        <f t="shared" si="241"/>
        <v>0</v>
      </c>
      <c r="F536" s="211">
        <f>IF($E$536=0,0,F229*$E$536)</f>
        <v>0</v>
      </c>
      <c r="G536" s="211">
        <f t="shared" ref="G536:V536" si="246">IF($E$536=0,0,G229*$E$536)</f>
        <v>0</v>
      </c>
      <c r="H536" s="211">
        <f t="shared" si="246"/>
        <v>0</v>
      </c>
      <c r="I536" s="211">
        <f t="shared" si="246"/>
        <v>0</v>
      </c>
      <c r="J536" s="211">
        <f t="shared" si="246"/>
        <v>0</v>
      </c>
      <c r="K536" s="211">
        <f t="shared" si="246"/>
        <v>0</v>
      </c>
      <c r="L536" s="211">
        <f t="shared" si="246"/>
        <v>0</v>
      </c>
      <c r="M536" s="211">
        <f t="shared" si="246"/>
        <v>0</v>
      </c>
      <c r="N536" s="211">
        <f t="shared" si="246"/>
        <v>0</v>
      </c>
      <c r="O536" s="211">
        <f t="shared" si="246"/>
        <v>0</v>
      </c>
      <c r="P536" s="211">
        <f t="shared" si="246"/>
        <v>0</v>
      </c>
      <c r="Q536" s="211">
        <f t="shared" si="246"/>
        <v>0</v>
      </c>
      <c r="R536" s="211">
        <f t="shared" si="246"/>
        <v>0</v>
      </c>
      <c r="S536" s="211">
        <f t="shared" si="246"/>
        <v>0</v>
      </c>
      <c r="T536" s="211">
        <f t="shared" si="246"/>
        <v>0</v>
      </c>
      <c r="U536" s="211">
        <f t="shared" si="246"/>
        <v>0</v>
      </c>
      <c r="V536" s="211">
        <f t="shared" si="246"/>
        <v>0</v>
      </c>
    </row>
    <row r="537" spans="2:22">
      <c r="B537" s="147" t="s">
        <v>336</v>
      </c>
      <c r="C537" s="147" t="s">
        <v>398</v>
      </c>
      <c r="D537" s="306" t="s">
        <v>417</v>
      </c>
      <c r="E537" s="292">
        <f t="shared" si="241"/>
        <v>0</v>
      </c>
      <c r="F537" s="211">
        <f>IF($E$537=0,0,F230*$E$537)</f>
        <v>0</v>
      </c>
      <c r="G537" s="211">
        <f t="shared" ref="G537:V537" si="247">IF($E$537=0,0,G230*$E$537)</f>
        <v>0</v>
      </c>
      <c r="H537" s="211">
        <f t="shared" si="247"/>
        <v>0</v>
      </c>
      <c r="I537" s="211">
        <f t="shared" si="247"/>
        <v>0</v>
      </c>
      <c r="J537" s="211">
        <f t="shared" si="247"/>
        <v>0</v>
      </c>
      <c r="K537" s="211">
        <f t="shared" si="247"/>
        <v>0</v>
      </c>
      <c r="L537" s="211">
        <f t="shared" si="247"/>
        <v>0</v>
      </c>
      <c r="M537" s="211">
        <f t="shared" si="247"/>
        <v>0</v>
      </c>
      <c r="N537" s="211">
        <f t="shared" si="247"/>
        <v>0</v>
      </c>
      <c r="O537" s="211">
        <f t="shared" si="247"/>
        <v>0</v>
      </c>
      <c r="P537" s="211">
        <f t="shared" si="247"/>
        <v>0</v>
      </c>
      <c r="Q537" s="211">
        <f t="shared" si="247"/>
        <v>0</v>
      </c>
      <c r="R537" s="211">
        <f t="shared" si="247"/>
        <v>0</v>
      </c>
      <c r="S537" s="211">
        <f t="shared" si="247"/>
        <v>0</v>
      </c>
      <c r="T537" s="211">
        <f t="shared" si="247"/>
        <v>0</v>
      </c>
      <c r="U537" s="211">
        <f t="shared" si="247"/>
        <v>0</v>
      </c>
      <c r="V537" s="211">
        <f t="shared" si="247"/>
        <v>0</v>
      </c>
    </row>
    <row r="538" spans="2:22">
      <c r="B538" s="147"/>
      <c r="C538" s="147"/>
      <c r="D538" s="306"/>
      <c r="F538" s="211"/>
      <c r="G538" s="211"/>
      <c r="H538" s="211"/>
      <c r="I538" s="211"/>
      <c r="J538" s="211"/>
      <c r="K538" s="211"/>
      <c r="L538" s="211"/>
      <c r="M538" s="211"/>
      <c r="N538" s="211"/>
      <c r="O538" s="211"/>
      <c r="P538" s="211"/>
      <c r="Q538" s="211"/>
      <c r="R538" s="211"/>
      <c r="S538" s="211"/>
      <c r="T538" s="211"/>
      <c r="U538" s="211"/>
      <c r="V538" s="211"/>
    </row>
    <row r="539" spans="2:22">
      <c r="B539" s="147" t="s">
        <v>151</v>
      </c>
      <c r="C539" s="147" t="s">
        <v>16</v>
      </c>
      <c r="D539" s="306" t="s">
        <v>152</v>
      </c>
      <c r="E539" s="292">
        <f>E232</f>
        <v>0</v>
      </c>
      <c r="F539" s="211">
        <f>IF($E$539=0,0,F232*$E$539)</f>
        <v>0</v>
      </c>
      <c r="G539" s="211">
        <f t="shared" ref="G539:V539" si="248">IF($E$539=0,0,G232*$E$539)</f>
        <v>0</v>
      </c>
      <c r="H539" s="211">
        <f t="shared" si="248"/>
        <v>0</v>
      </c>
      <c r="I539" s="211">
        <f t="shared" si="248"/>
        <v>0</v>
      </c>
      <c r="J539" s="211">
        <f t="shared" si="248"/>
        <v>0</v>
      </c>
      <c r="K539" s="211">
        <f t="shared" si="248"/>
        <v>0</v>
      </c>
      <c r="L539" s="211">
        <f t="shared" si="248"/>
        <v>0</v>
      </c>
      <c r="M539" s="211">
        <f t="shared" si="248"/>
        <v>0</v>
      </c>
      <c r="N539" s="211">
        <f t="shared" si="248"/>
        <v>0</v>
      </c>
      <c r="O539" s="211">
        <f t="shared" si="248"/>
        <v>0</v>
      </c>
      <c r="P539" s="211">
        <f t="shared" si="248"/>
        <v>0</v>
      </c>
      <c r="Q539" s="211">
        <f t="shared" si="248"/>
        <v>0</v>
      </c>
      <c r="R539" s="211">
        <f t="shared" si="248"/>
        <v>0</v>
      </c>
      <c r="S539" s="211">
        <f t="shared" si="248"/>
        <v>0</v>
      </c>
      <c r="T539" s="211">
        <f t="shared" si="248"/>
        <v>0</v>
      </c>
      <c r="U539" s="211">
        <f t="shared" si="248"/>
        <v>0</v>
      </c>
      <c r="V539" s="211">
        <f t="shared" si="248"/>
        <v>0</v>
      </c>
    </row>
    <row r="540" spans="2:22">
      <c r="B540" s="147" t="s">
        <v>151</v>
      </c>
      <c r="C540" s="147" t="s">
        <v>25</v>
      </c>
      <c r="D540" s="306" t="s">
        <v>153</v>
      </c>
      <c r="E540" s="292">
        <f>E233</f>
        <v>0</v>
      </c>
      <c r="F540" s="211">
        <f>IF($E$540=0,0,F233*$E$540)</f>
        <v>0</v>
      </c>
      <c r="G540" s="211">
        <f t="shared" ref="G540:V540" si="249">IF($E$540=0,0,G233*$E$540)</f>
        <v>0</v>
      </c>
      <c r="H540" s="211">
        <f t="shared" si="249"/>
        <v>0</v>
      </c>
      <c r="I540" s="211">
        <f t="shared" si="249"/>
        <v>0</v>
      </c>
      <c r="J540" s="211">
        <f t="shared" si="249"/>
        <v>0</v>
      </c>
      <c r="K540" s="211">
        <f t="shared" si="249"/>
        <v>0</v>
      </c>
      <c r="L540" s="211">
        <f t="shared" si="249"/>
        <v>0</v>
      </c>
      <c r="M540" s="211">
        <f t="shared" si="249"/>
        <v>0</v>
      </c>
      <c r="N540" s="211">
        <f t="shared" si="249"/>
        <v>0</v>
      </c>
      <c r="O540" s="211">
        <f t="shared" si="249"/>
        <v>0</v>
      </c>
      <c r="P540" s="211">
        <f t="shared" si="249"/>
        <v>0</v>
      </c>
      <c r="Q540" s="211">
        <f t="shared" si="249"/>
        <v>0</v>
      </c>
      <c r="R540" s="211">
        <f t="shared" si="249"/>
        <v>0</v>
      </c>
      <c r="S540" s="211">
        <f t="shared" si="249"/>
        <v>0</v>
      </c>
      <c r="T540" s="211">
        <f t="shared" si="249"/>
        <v>0</v>
      </c>
      <c r="U540" s="211">
        <f t="shared" si="249"/>
        <v>0</v>
      </c>
      <c r="V540" s="211">
        <f t="shared" si="249"/>
        <v>0</v>
      </c>
    </row>
    <row r="541" spans="2:22">
      <c r="B541" s="147" t="s">
        <v>151</v>
      </c>
      <c r="C541" s="147" t="s">
        <v>27</v>
      </c>
      <c r="D541" s="306" t="s">
        <v>154</v>
      </c>
      <c r="E541" s="292">
        <f>E234</f>
        <v>0</v>
      </c>
      <c r="F541" s="211">
        <f>IF($E$541=0,0,F234*$E$541)</f>
        <v>0</v>
      </c>
      <c r="G541" s="211">
        <f t="shared" ref="G541:V541" si="250">IF($E$541=0,0,G234*$E$541)</f>
        <v>0</v>
      </c>
      <c r="H541" s="211">
        <f t="shared" si="250"/>
        <v>0</v>
      </c>
      <c r="I541" s="211">
        <f t="shared" si="250"/>
        <v>0</v>
      </c>
      <c r="J541" s="211">
        <f t="shared" si="250"/>
        <v>0</v>
      </c>
      <c r="K541" s="211">
        <f t="shared" si="250"/>
        <v>0</v>
      </c>
      <c r="L541" s="211">
        <f t="shared" si="250"/>
        <v>0</v>
      </c>
      <c r="M541" s="211">
        <f t="shared" si="250"/>
        <v>0</v>
      </c>
      <c r="N541" s="211">
        <f t="shared" si="250"/>
        <v>0</v>
      </c>
      <c r="O541" s="211">
        <f t="shared" si="250"/>
        <v>0</v>
      </c>
      <c r="P541" s="211">
        <f t="shared" si="250"/>
        <v>0</v>
      </c>
      <c r="Q541" s="211">
        <f t="shared" si="250"/>
        <v>0</v>
      </c>
      <c r="R541" s="211">
        <f t="shared" si="250"/>
        <v>0</v>
      </c>
      <c r="S541" s="211">
        <f t="shared" si="250"/>
        <v>0</v>
      </c>
      <c r="T541" s="211">
        <f t="shared" si="250"/>
        <v>0</v>
      </c>
      <c r="U541" s="211">
        <f t="shared" si="250"/>
        <v>0</v>
      </c>
      <c r="V541" s="211">
        <f t="shared" si="250"/>
        <v>0</v>
      </c>
    </row>
    <row r="542" spans="2:22">
      <c r="B542" s="147" t="s">
        <v>337</v>
      </c>
      <c r="C542" s="147" t="s">
        <v>398</v>
      </c>
      <c r="D542" s="306" t="s">
        <v>418</v>
      </c>
      <c r="E542" s="292">
        <f>E235</f>
        <v>0</v>
      </c>
      <c r="F542" s="211">
        <f>IF($E$542=0,0,F235*$E$542)</f>
        <v>0</v>
      </c>
      <c r="G542" s="211">
        <f t="shared" ref="G542:V542" si="251">IF($E$542=0,0,G235*$E$542)</f>
        <v>0</v>
      </c>
      <c r="H542" s="211">
        <f t="shared" si="251"/>
        <v>0</v>
      </c>
      <c r="I542" s="211">
        <f t="shared" si="251"/>
        <v>0</v>
      </c>
      <c r="J542" s="211">
        <f t="shared" si="251"/>
        <v>0</v>
      </c>
      <c r="K542" s="211">
        <f t="shared" si="251"/>
        <v>0</v>
      </c>
      <c r="L542" s="211">
        <f t="shared" si="251"/>
        <v>0</v>
      </c>
      <c r="M542" s="211">
        <f t="shared" si="251"/>
        <v>0</v>
      </c>
      <c r="N542" s="211">
        <f t="shared" si="251"/>
        <v>0</v>
      </c>
      <c r="O542" s="211">
        <f t="shared" si="251"/>
        <v>0</v>
      </c>
      <c r="P542" s="211">
        <f t="shared" si="251"/>
        <v>0</v>
      </c>
      <c r="Q542" s="211">
        <f t="shared" si="251"/>
        <v>0</v>
      </c>
      <c r="R542" s="211">
        <f t="shared" si="251"/>
        <v>0</v>
      </c>
      <c r="S542" s="211">
        <f t="shared" si="251"/>
        <v>0</v>
      </c>
      <c r="T542" s="211">
        <f t="shared" si="251"/>
        <v>0</v>
      </c>
      <c r="U542" s="211">
        <f t="shared" si="251"/>
        <v>0</v>
      </c>
      <c r="V542" s="211">
        <f t="shared" si="251"/>
        <v>0</v>
      </c>
    </row>
    <row r="543" spans="2:22">
      <c r="B543" s="147"/>
      <c r="C543" s="147"/>
      <c r="D543" s="306"/>
      <c r="F543" s="211"/>
      <c r="G543" s="211"/>
      <c r="H543" s="211"/>
      <c r="I543" s="211"/>
      <c r="J543" s="211"/>
      <c r="K543" s="211"/>
      <c r="L543" s="211"/>
      <c r="M543" s="211"/>
      <c r="N543" s="211"/>
      <c r="O543" s="211"/>
      <c r="P543" s="211"/>
      <c r="Q543" s="211"/>
      <c r="R543" s="211"/>
      <c r="S543" s="211"/>
      <c r="T543" s="211"/>
      <c r="U543" s="211"/>
      <c r="V543" s="211"/>
    </row>
    <row r="544" spans="2:22">
      <c r="B544" s="147" t="s">
        <v>155</v>
      </c>
      <c r="C544" s="147" t="s">
        <v>19</v>
      </c>
      <c r="D544" s="306" t="s">
        <v>156</v>
      </c>
      <c r="E544" s="292">
        <f t="shared" ref="E544:E552" si="252">E237</f>
        <v>0</v>
      </c>
      <c r="F544" s="211">
        <f>IF($E$544=0,0,F237*$E$544)</f>
        <v>0</v>
      </c>
      <c r="G544" s="211">
        <f t="shared" ref="G544:V544" si="253">IF($E$544=0,0,G237*$E$544)</f>
        <v>0</v>
      </c>
      <c r="H544" s="211">
        <f t="shared" si="253"/>
        <v>0</v>
      </c>
      <c r="I544" s="211">
        <f t="shared" si="253"/>
        <v>0</v>
      </c>
      <c r="J544" s="211">
        <f t="shared" si="253"/>
        <v>0</v>
      </c>
      <c r="K544" s="211">
        <f t="shared" si="253"/>
        <v>0</v>
      </c>
      <c r="L544" s="211">
        <f t="shared" si="253"/>
        <v>0</v>
      </c>
      <c r="M544" s="211">
        <f t="shared" si="253"/>
        <v>0</v>
      </c>
      <c r="N544" s="211">
        <f t="shared" si="253"/>
        <v>0</v>
      </c>
      <c r="O544" s="211">
        <f t="shared" si="253"/>
        <v>0</v>
      </c>
      <c r="P544" s="211">
        <f t="shared" si="253"/>
        <v>0</v>
      </c>
      <c r="Q544" s="211">
        <f t="shared" si="253"/>
        <v>0</v>
      </c>
      <c r="R544" s="211">
        <f t="shared" si="253"/>
        <v>0</v>
      </c>
      <c r="S544" s="211">
        <f t="shared" si="253"/>
        <v>0</v>
      </c>
      <c r="T544" s="211">
        <f t="shared" si="253"/>
        <v>0</v>
      </c>
      <c r="U544" s="211">
        <f t="shared" si="253"/>
        <v>0</v>
      </c>
      <c r="V544" s="211">
        <f t="shared" si="253"/>
        <v>0</v>
      </c>
    </row>
    <row r="545" spans="2:22">
      <c r="B545" s="147" t="s">
        <v>155</v>
      </c>
      <c r="C545" s="147" t="s">
        <v>7</v>
      </c>
      <c r="D545" s="306" t="s">
        <v>157</v>
      </c>
      <c r="E545" s="292">
        <f t="shared" si="252"/>
        <v>0</v>
      </c>
      <c r="F545" s="211">
        <f>IF($E$545=0,0,F238*$E$545)</f>
        <v>0</v>
      </c>
      <c r="G545" s="211">
        <f t="shared" ref="G545:V545" si="254">IF($E$545=0,0,G238*$E$545)</f>
        <v>0</v>
      </c>
      <c r="H545" s="211">
        <f t="shared" si="254"/>
        <v>0</v>
      </c>
      <c r="I545" s="211">
        <f t="shared" si="254"/>
        <v>0</v>
      </c>
      <c r="J545" s="211">
        <f t="shared" si="254"/>
        <v>0</v>
      </c>
      <c r="K545" s="211">
        <f t="shared" si="254"/>
        <v>0</v>
      </c>
      <c r="L545" s="211">
        <f t="shared" si="254"/>
        <v>0</v>
      </c>
      <c r="M545" s="211">
        <f t="shared" si="254"/>
        <v>0</v>
      </c>
      <c r="N545" s="211">
        <f t="shared" si="254"/>
        <v>0</v>
      </c>
      <c r="O545" s="211">
        <f t="shared" si="254"/>
        <v>0</v>
      </c>
      <c r="P545" s="211">
        <f t="shared" si="254"/>
        <v>0</v>
      </c>
      <c r="Q545" s="211">
        <f t="shared" si="254"/>
        <v>0</v>
      </c>
      <c r="R545" s="211">
        <f t="shared" si="254"/>
        <v>0</v>
      </c>
      <c r="S545" s="211">
        <f t="shared" si="254"/>
        <v>0</v>
      </c>
      <c r="T545" s="211">
        <f t="shared" si="254"/>
        <v>0</v>
      </c>
      <c r="U545" s="211">
        <f t="shared" si="254"/>
        <v>0</v>
      </c>
      <c r="V545" s="211">
        <f t="shared" si="254"/>
        <v>0</v>
      </c>
    </row>
    <row r="546" spans="2:22">
      <c r="B546" s="147" t="s">
        <v>155</v>
      </c>
      <c r="C546" s="147" t="s">
        <v>12</v>
      </c>
      <c r="D546" s="306" t="s">
        <v>158</v>
      </c>
      <c r="E546" s="292">
        <f t="shared" si="252"/>
        <v>0</v>
      </c>
      <c r="F546" s="211">
        <f>IF($E$546=0,0,F239*$E$546)</f>
        <v>0</v>
      </c>
      <c r="G546" s="211">
        <f t="shared" ref="G546:V546" si="255">IF($E$546=0,0,G239*$E$546)</f>
        <v>0</v>
      </c>
      <c r="H546" s="211">
        <f t="shared" si="255"/>
        <v>0</v>
      </c>
      <c r="I546" s="211">
        <f t="shared" si="255"/>
        <v>0</v>
      </c>
      <c r="J546" s="211">
        <f t="shared" si="255"/>
        <v>0</v>
      </c>
      <c r="K546" s="211">
        <f t="shared" si="255"/>
        <v>0</v>
      </c>
      <c r="L546" s="211">
        <f t="shared" si="255"/>
        <v>0</v>
      </c>
      <c r="M546" s="211">
        <f t="shared" si="255"/>
        <v>0</v>
      </c>
      <c r="N546" s="211">
        <f t="shared" si="255"/>
        <v>0</v>
      </c>
      <c r="O546" s="211">
        <f t="shared" si="255"/>
        <v>0</v>
      </c>
      <c r="P546" s="211">
        <f t="shared" si="255"/>
        <v>0</v>
      </c>
      <c r="Q546" s="211">
        <f t="shared" si="255"/>
        <v>0</v>
      </c>
      <c r="R546" s="211">
        <f t="shared" si="255"/>
        <v>0</v>
      </c>
      <c r="S546" s="211">
        <f t="shared" si="255"/>
        <v>0</v>
      </c>
      <c r="T546" s="211">
        <f t="shared" si="255"/>
        <v>0</v>
      </c>
      <c r="U546" s="211">
        <f t="shared" si="255"/>
        <v>0</v>
      </c>
      <c r="V546" s="211">
        <f t="shared" si="255"/>
        <v>0</v>
      </c>
    </row>
    <row r="547" spans="2:22">
      <c r="B547" s="147" t="s">
        <v>155</v>
      </c>
      <c r="C547" s="147" t="s">
        <v>9</v>
      </c>
      <c r="D547" s="306" t="s">
        <v>159</v>
      </c>
      <c r="E547" s="292">
        <f t="shared" si="252"/>
        <v>0</v>
      </c>
      <c r="F547" s="211">
        <f>IF($E$547=0,0,F240*$E$547)</f>
        <v>0</v>
      </c>
      <c r="G547" s="211">
        <f t="shared" ref="G547:V547" si="256">IF($E$547=0,0,G240*$E$547)</f>
        <v>0</v>
      </c>
      <c r="H547" s="211">
        <f t="shared" si="256"/>
        <v>0</v>
      </c>
      <c r="I547" s="211">
        <f t="shared" si="256"/>
        <v>0</v>
      </c>
      <c r="J547" s="211">
        <f t="shared" si="256"/>
        <v>0</v>
      </c>
      <c r="K547" s="211">
        <f t="shared" si="256"/>
        <v>0</v>
      </c>
      <c r="L547" s="211">
        <f t="shared" si="256"/>
        <v>0</v>
      </c>
      <c r="M547" s="211">
        <f t="shared" si="256"/>
        <v>0</v>
      </c>
      <c r="N547" s="211">
        <f t="shared" si="256"/>
        <v>0</v>
      </c>
      <c r="O547" s="211">
        <f t="shared" si="256"/>
        <v>0</v>
      </c>
      <c r="P547" s="211">
        <f t="shared" si="256"/>
        <v>0</v>
      </c>
      <c r="Q547" s="211">
        <f t="shared" si="256"/>
        <v>0</v>
      </c>
      <c r="R547" s="211">
        <f t="shared" si="256"/>
        <v>0</v>
      </c>
      <c r="S547" s="211">
        <f t="shared" si="256"/>
        <v>0</v>
      </c>
      <c r="T547" s="211">
        <f t="shared" si="256"/>
        <v>0</v>
      </c>
      <c r="U547" s="211">
        <f t="shared" si="256"/>
        <v>0</v>
      </c>
      <c r="V547" s="211">
        <f t="shared" si="256"/>
        <v>0</v>
      </c>
    </row>
    <row r="548" spans="2:22">
      <c r="B548" s="147" t="s">
        <v>155</v>
      </c>
      <c r="C548" s="147" t="s">
        <v>16</v>
      </c>
      <c r="D548" s="306" t="s">
        <v>160</v>
      </c>
      <c r="E548" s="292">
        <f t="shared" si="252"/>
        <v>0</v>
      </c>
      <c r="F548" s="211">
        <f>IF($E$548=0,0,F241*$E$548)</f>
        <v>0</v>
      </c>
      <c r="G548" s="211">
        <f t="shared" ref="G548:V548" si="257">IF($E$548=0,0,G241*$E$548)</f>
        <v>0</v>
      </c>
      <c r="H548" s="211">
        <f t="shared" si="257"/>
        <v>0</v>
      </c>
      <c r="I548" s="211">
        <f t="shared" si="257"/>
        <v>0</v>
      </c>
      <c r="J548" s="211">
        <f t="shared" si="257"/>
        <v>0</v>
      </c>
      <c r="K548" s="211">
        <f t="shared" si="257"/>
        <v>0</v>
      </c>
      <c r="L548" s="211">
        <f t="shared" si="257"/>
        <v>0</v>
      </c>
      <c r="M548" s="211">
        <f t="shared" si="257"/>
        <v>0</v>
      </c>
      <c r="N548" s="211">
        <f t="shared" si="257"/>
        <v>0</v>
      </c>
      <c r="O548" s="211">
        <f t="shared" si="257"/>
        <v>0</v>
      </c>
      <c r="P548" s="211">
        <f t="shared" si="257"/>
        <v>0</v>
      </c>
      <c r="Q548" s="211">
        <f t="shared" si="257"/>
        <v>0</v>
      </c>
      <c r="R548" s="211">
        <f t="shared" si="257"/>
        <v>0</v>
      </c>
      <c r="S548" s="211">
        <f t="shared" si="257"/>
        <v>0</v>
      </c>
      <c r="T548" s="211">
        <f t="shared" si="257"/>
        <v>0</v>
      </c>
      <c r="U548" s="211">
        <f t="shared" si="257"/>
        <v>0</v>
      </c>
      <c r="V548" s="211">
        <f t="shared" si="257"/>
        <v>0</v>
      </c>
    </row>
    <row r="549" spans="2:22">
      <c r="B549" s="147" t="s">
        <v>155</v>
      </c>
      <c r="C549" s="147" t="s">
        <v>25</v>
      </c>
      <c r="D549" s="306" t="s">
        <v>161</v>
      </c>
      <c r="E549" s="292">
        <f t="shared" si="252"/>
        <v>0</v>
      </c>
      <c r="F549" s="211">
        <f>IF($E$549=0,0,F242*$E$549)</f>
        <v>0</v>
      </c>
      <c r="G549" s="211">
        <f t="shared" ref="G549:V549" si="258">IF($E$549=0,0,G242*$E$549)</f>
        <v>0</v>
      </c>
      <c r="H549" s="211">
        <f t="shared" si="258"/>
        <v>0</v>
      </c>
      <c r="I549" s="211">
        <f t="shared" si="258"/>
        <v>0</v>
      </c>
      <c r="J549" s="211">
        <f t="shared" si="258"/>
        <v>0</v>
      </c>
      <c r="K549" s="211">
        <f t="shared" si="258"/>
        <v>0</v>
      </c>
      <c r="L549" s="211">
        <f t="shared" si="258"/>
        <v>0</v>
      </c>
      <c r="M549" s="211">
        <f t="shared" si="258"/>
        <v>0</v>
      </c>
      <c r="N549" s="211">
        <f t="shared" si="258"/>
        <v>0</v>
      </c>
      <c r="O549" s="211">
        <f t="shared" si="258"/>
        <v>0</v>
      </c>
      <c r="P549" s="211">
        <f t="shared" si="258"/>
        <v>0</v>
      </c>
      <c r="Q549" s="211">
        <f t="shared" si="258"/>
        <v>0</v>
      </c>
      <c r="R549" s="211">
        <f t="shared" si="258"/>
        <v>0</v>
      </c>
      <c r="S549" s="211">
        <f t="shared" si="258"/>
        <v>0</v>
      </c>
      <c r="T549" s="211">
        <f t="shared" si="258"/>
        <v>0</v>
      </c>
      <c r="U549" s="211">
        <f t="shared" si="258"/>
        <v>0</v>
      </c>
      <c r="V549" s="211">
        <f t="shared" si="258"/>
        <v>0</v>
      </c>
    </row>
    <row r="550" spans="2:22">
      <c r="B550" s="147" t="s">
        <v>155</v>
      </c>
      <c r="C550" s="147" t="s">
        <v>27</v>
      </c>
      <c r="D550" s="306" t="s">
        <v>162</v>
      </c>
      <c r="E550" s="292">
        <f t="shared" si="252"/>
        <v>0</v>
      </c>
      <c r="F550" s="211">
        <f>IF($E$550=0,0,F243*$E$550)</f>
        <v>0</v>
      </c>
      <c r="G550" s="211">
        <f t="shared" ref="G550:V550" si="259">IF($E$550=0,0,G243*$E$550)</f>
        <v>0</v>
      </c>
      <c r="H550" s="211">
        <f t="shared" si="259"/>
        <v>0</v>
      </c>
      <c r="I550" s="211">
        <f t="shared" si="259"/>
        <v>0</v>
      </c>
      <c r="J550" s="211">
        <f t="shared" si="259"/>
        <v>0</v>
      </c>
      <c r="K550" s="211">
        <f t="shared" si="259"/>
        <v>0</v>
      </c>
      <c r="L550" s="211">
        <f t="shared" si="259"/>
        <v>0</v>
      </c>
      <c r="M550" s="211">
        <f t="shared" si="259"/>
        <v>0</v>
      </c>
      <c r="N550" s="211">
        <f t="shared" si="259"/>
        <v>0</v>
      </c>
      <c r="O550" s="211">
        <f t="shared" si="259"/>
        <v>0</v>
      </c>
      <c r="P550" s="211">
        <f t="shared" si="259"/>
        <v>0</v>
      </c>
      <c r="Q550" s="211">
        <f t="shared" si="259"/>
        <v>0</v>
      </c>
      <c r="R550" s="211">
        <f t="shared" si="259"/>
        <v>0</v>
      </c>
      <c r="S550" s="211">
        <f t="shared" si="259"/>
        <v>0</v>
      </c>
      <c r="T550" s="211">
        <f t="shared" si="259"/>
        <v>0</v>
      </c>
      <c r="U550" s="211">
        <f t="shared" si="259"/>
        <v>0</v>
      </c>
      <c r="V550" s="211">
        <f t="shared" si="259"/>
        <v>0</v>
      </c>
    </row>
    <row r="551" spans="2:22">
      <c r="B551" s="147" t="s">
        <v>155</v>
      </c>
      <c r="C551" s="147" t="s">
        <v>37</v>
      </c>
      <c r="D551" s="306" t="s">
        <v>163</v>
      </c>
      <c r="E551" s="292">
        <f t="shared" si="252"/>
        <v>0</v>
      </c>
      <c r="F551" s="211">
        <f>IF($E$551=0,0,F244*$E$551)</f>
        <v>0</v>
      </c>
      <c r="G551" s="211">
        <f t="shared" ref="G551:V551" si="260">IF($E$551=0,0,G244*$E$551)</f>
        <v>0</v>
      </c>
      <c r="H551" s="211">
        <f t="shared" si="260"/>
        <v>0</v>
      </c>
      <c r="I551" s="211">
        <f t="shared" si="260"/>
        <v>0</v>
      </c>
      <c r="J551" s="211">
        <f t="shared" si="260"/>
        <v>0</v>
      </c>
      <c r="K551" s="211">
        <f t="shared" si="260"/>
        <v>0</v>
      </c>
      <c r="L551" s="211">
        <f t="shared" si="260"/>
        <v>0</v>
      </c>
      <c r="M551" s="211">
        <f t="shared" si="260"/>
        <v>0</v>
      </c>
      <c r="N551" s="211">
        <f t="shared" si="260"/>
        <v>0</v>
      </c>
      <c r="O551" s="211">
        <f t="shared" si="260"/>
        <v>0</v>
      </c>
      <c r="P551" s="211">
        <f t="shared" si="260"/>
        <v>0</v>
      </c>
      <c r="Q551" s="211">
        <f t="shared" si="260"/>
        <v>0</v>
      </c>
      <c r="R551" s="211">
        <f t="shared" si="260"/>
        <v>0</v>
      </c>
      <c r="S551" s="211">
        <f t="shared" si="260"/>
        <v>0</v>
      </c>
      <c r="T551" s="211">
        <f t="shared" si="260"/>
        <v>0</v>
      </c>
      <c r="U551" s="211">
        <f t="shared" si="260"/>
        <v>0</v>
      </c>
      <c r="V551" s="211">
        <f t="shared" si="260"/>
        <v>0</v>
      </c>
    </row>
    <row r="552" spans="2:22">
      <c r="B552" s="147" t="s">
        <v>338</v>
      </c>
      <c r="C552" s="147" t="s">
        <v>398</v>
      </c>
      <c r="D552" s="306" t="s">
        <v>419</v>
      </c>
      <c r="E552" s="292">
        <f t="shared" si="252"/>
        <v>0</v>
      </c>
      <c r="F552" s="211">
        <f>IF($E$552=0,0,F245*$E$552)</f>
        <v>0</v>
      </c>
      <c r="G552" s="211">
        <f t="shared" ref="G552:V552" si="261">IF($E$552=0,0,G245*$E$552)</f>
        <v>0</v>
      </c>
      <c r="H552" s="211">
        <f t="shared" si="261"/>
        <v>0</v>
      </c>
      <c r="I552" s="211">
        <f t="shared" si="261"/>
        <v>0</v>
      </c>
      <c r="J552" s="211">
        <f t="shared" si="261"/>
        <v>0</v>
      </c>
      <c r="K552" s="211">
        <f t="shared" si="261"/>
        <v>0</v>
      </c>
      <c r="L552" s="211">
        <f t="shared" si="261"/>
        <v>0</v>
      </c>
      <c r="M552" s="211">
        <f t="shared" si="261"/>
        <v>0</v>
      </c>
      <c r="N552" s="211">
        <f t="shared" si="261"/>
        <v>0</v>
      </c>
      <c r="O552" s="211">
        <f t="shared" si="261"/>
        <v>0</v>
      </c>
      <c r="P552" s="211">
        <f t="shared" si="261"/>
        <v>0</v>
      </c>
      <c r="Q552" s="211">
        <f t="shared" si="261"/>
        <v>0</v>
      </c>
      <c r="R552" s="211">
        <f t="shared" si="261"/>
        <v>0</v>
      </c>
      <c r="S552" s="211">
        <f t="shared" si="261"/>
        <v>0</v>
      </c>
      <c r="T552" s="211">
        <f t="shared" si="261"/>
        <v>0</v>
      </c>
      <c r="U552" s="211">
        <f t="shared" si="261"/>
        <v>0</v>
      </c>
      <c r="V552" s="211">
        <f t="shared" si="261"/>
        <v>0</v>
      </c>
    </row>
    <row r="553" spans="2:22">
      <c r="B553" s="147"/>
      <c r="C553" s="147"/>
      <c r="D553" s="306"/>
      <c r="F553" s="211"/>
      <c r="G553" s="211"/>
      <c r="H553" s="211"/>
      <c r="I553" s="211"/>
      <c r="J553" s="211"/>
      <c r="K553" s="211"/>
      <c r="L553" s="211"/>
      <c r="M553" s="211"/>
      <c r="N553" s="211"/>
      <c r="O553" s="211"/>
      <c r="P553" s="211"/>
      <c r="Q553" s="211"/>
      <c r="R553" s="211"/>
      <c r="S553" s="211"/>
      <c r="T553" s="211"/>
      <c r="U553" s="211"/>
      <c r="V553" s="211"/>
    </row>
    <row r="554" spans="2:22">
      <c r="B554" s="147" t="s">
        <v>164</v>
      </c>
      <c r="C554" s="147" t="s">
        <v>19</v>
      </c>
      <c r="D554" s="306" t="s">
        <v>165</v>
      </c>
      <c r="E554" s="292">
        <f t="shared" ref="E554:E561" si="262">E247</f>
        <v>0</v>
      </c>
      <c r="F554" s="211">
        <f>IF($E$554=0,0,F247*$E$554)</f>
        <v>0</v>
      </c>
      <c r="G554" s="211">
        <f t="shared" ref="G554:V554" si="263">IF($E$554=0,0,G247*$E$554)</f>
        <v>0</v>
      </c>
      <c r="H554" s="211">
        <f t="shared" si="263"/>
        <v>0</v>
      </c>
      <c r="I554" s="211">
        <f t="shared" si="263"/>
        <v>0</v>
      </c>
      <c r="J554" s="211">
        <f t="shared" si="263"/>
        <v>0</v>
      </c>
      <c r="K554" s="211">
        <f t="shared" si="263"/>
        <v>0</v>
      </c>
      <c r="L554" s="211">
        <f t="shared" si="263"/>
        <v>0</v>
      </c>
      <c r="M554" s="211">
        <f t="shared" si="263"/>
        <v>0</v>
      </c>
      <c r="N554" s="211">
        <f t="shared" si="263"/>
        <v>0</v>
      </c>
      <c r="O554" s="211">
        <f t="shared" si="263"/>
        <v>0</v>
      </c>
      <c r="P554" s="211">
        <f t="shared" si="263"/>
        <v>0</v>
      </c>
      <c r="Q554" s="211">
        <f t="shared" si="263"/>
        <v>0</v>
      </c>
      <c r="R554" s="211">
        <f t="shared" si="263"/>
        <v>0</v>
      </c>
      <c r="S554" s="211">
        <f t="shared" si="263"/>
        <v>0</v>
      </c>
      <c r="T554" s="211">
        <f t="shared" si="263"/>
        <v>0</v>
      </c>
      <c r="U554" s="211">
        <f t="shared" si="263"/>
        <v>0</v>
      </c>
      <c r="V554" s="211">
        <f t="shared" si="263"/>
        <v>0</v>
      </c>
    </row>
    <row r="555" spans="2:22">
      <c r="B555" s="147" t="s">
        <v>164</v>
      </c>
      <c r="C555" s="147" t="s">
        <v>7</v>
      </c>
      <c r="D555" s="306" t="s">
        <v>166</v>
      </c>
      <c r="E555" s="292">
        <f t="shared" si="262"/>
        <v>0</v>
      </c>
      <c r="F555" s="211">
        <f>IF($E$555=0,0,F248*$E$555)</f>
        <v>0</v>
      </c>
      <c r="G555" s="211">
        <f t="shared" ref="G555:V555" si="264">IF($E$555=0,0,G248*$E$555)</f>
        <v>0</v>
      </c>
      <c r="H555" s="211">
        <f t="shared" si="264"/>
        <v>0</v>
      </c>
      <c r="I555" s="211">
        <f t="shared" si="264"/>
        <v>0</v>
      </c>
      <c r="J555" s="211">
        <f t="shared" si="264"/>
        <v>0</v>
      </c>
      <c r="K555" s="211">
        <f t="shared" si="264"/>
        <v>0</v>
      </c>
      <c r="L555" s="211">
        <f t="shared" si="264"/>
        <v>0</v>
      </c>
      <c r="M555" s="211">
        <f t="shared" si="264"/>
        <v>0</v>
      </c>
      <c r="N555" s="211">
        <f t="shared" si="264"/>
        <v>0</v>
      </c>
      <c r="O555" s="211">
        <f t="shared" si="264"/>
        <v>0</v>
      </c>
      <c r="P555" s="211">
        <f t="shared" si="264"/>
        <v>0</v>
      </c>
      <c r="Q555" s="211">
        <f t="shared" si="264"/>
        <v>0</v>
      </c>
      <c r="R555" s="211">
        <f t="shared" si="264"/>
        <v>0</v>
      </c>
      <c r="S555" s="211">
        <f t="shared" si="264"/>
        <v>0</v>
      </c>
      <c r="T555" s="211">
        <f t="shared" si="264"/>
        <v>0</v>
      </c>
      <c r="U555" s="211">
        <f t="shared" si="264"/>
        <v>0</v>
      </c>
      <c r="V555" s="211">
        <f t="shared" si="264"/>
        <v>0</v>
      </c>
    </row>
    <row r="556" spans="2:22">
      <c r="B556" s="147" t="s">
        <v>164</v>
      </c>
      <c r="C556" s="147" t="s">
        <v>12</v>
      </c>
      <c r="D556" s="306" t="s">
        <v>167</v>
      </c>
      <c r="E556" s="292">
        <f t="shared" si="262"/>
        <v>0</v>
      </c>
      <c r="F556" s="211">
        <f>IF($E$556=0,0,F249*$E$556)</f>
        <v>0</v>
      </c>
      <c r="G556" s="211">
        <f t="shared" ref="G556:V556" si="265">IF($E$556=0,0,G249*$E$556)</f>
        <v>0</v>
      </c>
      <c r="H556" s="211">
        <f t="shared" si="265"/>
        <v>0</v>
      </c>
      <c r="I556" s="211">
        <f t="shared" si="265"/>
        <v>0</v>
      </c>
      <c r="J556" s="211">
        <f t="shared" si="265"/>
        <v>0</v>
      </c>
      <c r="K556" s="211">
        <f t="shared" si="265"/>
        <v>0</v>
      </c>
      <c r="L556" s="211">
        <f t="shared" si="265"/>
        <v>0</v>
      </c>
      <c r="M556" s="211">
        <f t="shared" si="265"/>
        <v>0</v>
      </c>
      <c r="N556" s="211">
        <f t="shared" si="265"/>
        <v>0</v>
      </c>
      <c r="O556" s="211">
        <f t="shared" si="265"/>
        <v>0</v>
      </c>
      <c r="P556" s="211">
        <f t="shared" si="265"/>
        <v>0</v>
      </c>
      <c r="Q556" s="211">
        <f t="shared" si="265"/>
        <v>0</v>
      </c>
      <c r="R556" s="211">
        <f t="shared" si="265"/>
        <v>0</v>
      </c>
      <c r="S556" s="211">
        <f t="shared" si="265"/>
        <v>0</v>
      </c>
      <c r="T556" s="211">
        <f t="shared" si="265"/>
        <v>0</v>
      </c>
      <c r="U556" s="211">
        <f t="shared" si="265"/>
        <v>0</v>
      </c>
      <c r="V556" s="211">
        <f t="shared" si="265"/>
        <v>0</v>
      </c>
    </row>
    <row r="557" spans="2:22">
      <c r="B557" s="147" t="s">
        <v>164</v>
      </c>
      <c r="C557" s="147" t="s">
        <v>9</v>
      </c>
      <c r="D557" s="306" t="s">
        <v>168</v>
      </c>
      <c r="E557" s="292">
        <f t="shared" si="262"/>
        <v>0</v>
      </c>
      <c r="F557" s="211">
        <f>IF($E$557=0,0,F250*$E$557)</f>
        <v>0</v>
      </c>
      <c r="G557" s="211">
        <f t="shared" ref="G557:V557" si="266">IF($E$557=0,0,G250*$E$557)</f>
        <v>0</v>
      </c>
      <c r="H557" s="211">
        <f t="shared" si="266"/>
        <v>0</v>
      </c>
      <c r="I557" s="211">
        <f t="shared" si="266"/>
        <v>0</v>
      </c>
      <c r="J557" s="211">
        <f t="shared" si="266"/>
        <v>0</v>
      </c>
      <c r="K557" s="211">
        <f t="shared" si="266"/>
        <v>0</v>
      </c>
      <c r="L557" s="211">
        <f t="shared" si="266"/>
        <v>0</v>
      </c>
      <c r="M557" s="211">
        <f t="shared" si="266"/>
        <v>0</v>
      </c>
      <c r="N557" s="211">
        <f t="shared" si="266"/>
        <v>0</v>
      </c>
      <c r="O557" s="211">
        <f t="shared" si="266"/>
        <v>0</v>
      </c>
      <c r="P557" s="211">
        <f t="shared" si="266"/>
        <v>0</v>
      </c>
      <c r="Q557" s="211">
        <f t="shared" si="266"/>
        <v>0</v>
      </c>
      <c r="R557" s="211">
        <f t="shared" si="266"/>
        <v>0</v>
      </c>
      <c r="S557" s="211">
        <f t="shared" si="266"/>
        <v>0</v>
      </c>
      <c r="T557" s="211">
        <f t="shared" si="266"/>
        <v>0</v>
      </c>
      <c r="U557" s="211">
        <f t="shared" si="266"/>
        <v>0</v>
      </c>
      <c r="V557" s="211">
        <f t="shared" si="266"/>
        <v>0</v>
      </c>
    </row>
    <row r="558" spans="2:22">
      <c r="B558" s="147" t="s">
        <v>164</v>
      </c>
      <c r="C558" s="147" t="s">
        <v>16</v>
      </c>
      <c r="D558" s="306" t="s">
        <v>169</v>
      </c>
      <c r="E558" s="292">
        <f t="shared" si="262"/>
        <v>0</v>
      </c>
      <c r="F558" s="211">
        <f>IF($E$558=0,0,F251*$E$558)</f>
        <v>0</v>
      </c>
      <c r="G558" s="211">
        <f t="shared" ref="G558:V558" si="267">IF($E$558=0,0,G251*$E$558)</f>
        <v>0</v>
      </c>
      <c r="H558" s="211">
        <f t="shared" si="267"/>
        <v>0</v>
      </c>
      <c r="I558" s="211">
        <f t="shared" si="267"/>
        <v>0</v>
      </c>
      <c r="J558" s="211">
        <f t="shared" si="267"/>
        <v>0</v>
      </c>
      <c r="K558" s="211">
        <f t="shared" si="267"/>
        <v>0</v>
      </c>
      <c r="L558" s="211">
        <f t="shared" si="267"/>
        <v>0</v>
      </c>
      <c r="M558" s="211">
        <f t="shared" si="267"/>
        <v>0</v>
      </c>
      <c r="N558" s="211">
        <f t="shared" si="267"/>
        <v>0</v>
      </c>
      <c r="O558" s="211">
        <f t="shared" si="267"/>
        <v>0</v>
      </c>
      <c r="P558" s="211">
        <f t="shared" si="267"/>
        <v>0</v>
      </c>
      <c r="Q558" s="211">
        <f t="shared" si="267"/>
        <v>0</v>
      </c>
      <c r="R558" s="211">
        <f t="shared" si="267"/>
        <v>0</v>
      </c>
      <c r="S558" s="211">
        <f t="shared" si="267"/>
        <v>0</v>
      </c>
      <c r="T558" s="211">
        <f t="shared" si="267"/>
        <v>0</v>
      </c>
      <c r="U558" s="211">
        <f t="shared" si="267"/>
        <v>0</v>
      </c>
      <c r="V558" s="211">
        <f t="shared" si="267"/>
        <v>0</v>
      </c>
    </row>
    <row r="559" spans="2:22">
      <c r="B559" s="147" t="s">
        <v>164</v>
      </c>
      <c r="C559" s="147" t="s">
        <v>25</v>
      </c>
      <c r="D559" s="306" t="s">
        <v>170</v>
      </c>
      <c r="E559" s="292">
        <f t="shared" si="262"/>
        <v>0</v>
      </c>
      <c r="F559" s="211">
        <f>IF($E$559=0,0,F252*$E$559)</f>
        <v>0</v>
      </c>
      <c r="G559" s="211">
        <f t="shared" ref="G559:V559" si="268">IF($E$559=0,0,G252*$E$559)</f>
        <v>0</v>
      </c>
      <c r="H559" s="211">
        <f t="shared" si="268"/>
        <v>0</v>
      </c>
      <c r="I559" s="211">
        <f t="shared" si="268"/>
        <v>0</v>
      </c>
      <c r="J559" s="211">
        <f t="shared" si="268"/>
        <v>0</v>
      </c>
      <c r="K559" s="211">
        <f t="shared" si="268"/>
        <v>0</v>
      </c>
      <c r="L559" s="211">
        <f t="shared" si="268"/>
        <v>0</v>
      </c>
      <c r="M559" s="211">
        <f t="shared" si="268"/>
        <v>0</v>
      </c>
      <c r="N559" s="211">
        <f t="shared" si="268"/>
        <v>0</v>
      </c>
      <c r="O559" s="211">
        <f t="shared" si="268"/>
        <v>0</v>
      </c>
      <c r="P559" s="211">
        <f t="shared" si="268"/>
        <v>0</v>
      </c>
      <c r="Q559" s="211">
        <f t="shared" si="268"/>
        <v>0</v>
      </c>
      <c r="R559" s="211">
        <f t="shared" si="268"/>
        <v>0</v>
      </c>
      <c r="S559" s="211">
        <f t="shared" si="268"/>
        <v>0</v>
      </c>
      <c r="T559" s="211">
        <f t="shared" si="268"/>
        <v>0</v>
      </c>
      <c r="U559" s="211">
        <f t="shared" si="268"/>
        <v>0</v>
      </c>
      <c r="V559" s="211">
        <f t="shared" si="268"/>
        <v>0</v>
      </c>
    </row>
    <row r="560" spans="2:22">
      <c r="B560" s="147" t="s">
        <v>164</v>
      </c>
      <c r="C560" s="147" t="s">
        <v>27</v>
      </c>
      <c r="D560" s="306" t="s">
        <v>171</v>
      </c>
      <c r="E560" s="292">
        <f t="shared" si="262"/>
        <v>0</v>
      </c>
      <c r="F560" s="211">
        <f>IF($E$560=0,0,F253*$E$560)</f>
        <v>0</v>
      </c>
      <c r="G560" s="211">
        <f t="shared" ref="G560:V560" si="269">IF($E$560=0,0,G253*$E$560)</f>
        <v>0</v>
      </c>
      <c r="H560" s="211">
        <f t="shared" si="269"/>
        <v>0</v>
      </c>
      <c r="I560" s="211">
        <f t="shared" si="269"/>
        <v>0</v>
      </c>
      <c r="J560" s="211">
        <f t="shared" si="269"/>
        <v>0</v>
      </c>
      <c r="K560" s="211">
        <f t="shared" si="269"/>
        <v>0</v>
      </c>
      <c r="L560" s="211">
        <f t="shared" si="269"/>
        <v>0</v>
      </c>
      <c r="M560" s="211">
        <f t="shared" si="269"/>
        <v>0</v>
      </c>
      <c r="N560" s="211">
        <f t="shared" si="269"/>
        <v>0</v>
      </c>
      <c r="O560" s="211">
        <f t="shared" si="269"/>
        <v>0</v>
      </c>
      <c r="P560" s="211">
        <f t="shared" si="269"/>
        <v>0</v>
      </c>
      <c r="Q560" s="211">
        <f t="shared" si="269"/>
        <v>0</v>
      </c>
      <c r="R560" s="211">
        <f t="shared" si="269"/>
        <v>0</v>
      </c>
      <c r="S560" s="211">
        <f t="shared" si="269"/>
        <v>0</v>
      </c>
      <c r="T560" s="211">
        <f t="shared" si="269"/>
        <v>0</v>
      </c>
      <c r="U560" s="211">
        <f t="shared" si="269"/>
        <v>0</v>
      </c>
      <c r="V560" s="211">
        <f t="shared" si="269"/>
        <v>0</v>
      </c>
    </row>
    <row r="561" spans="2:22">
      <c r="B561" s="147" t="s">
        <v>339</v>
      </c>
      <c r="C561" s="147" t="s">
        <v>398</v>
      </c>
      <c r="D561" s="306" t="s">
        <v>420</v>
      </c>
      <c r="E561" s="292">
        <f t="shared" si="262"/>
        <v>0</v>
      </c>
      <c r="F561" s="211">
        <f>IF($E$561=0,0,F254*$E$561)</f>
        <v>0</v>
      </c>
      <c r="G561" s="211">
        <f t="shared" ref="G561:V561" si="270">IF($E$561=0,0,G254*$E$561)</f>
        <v>0</v>
      </c>
      <c r="H561" s="211">
        <f t="shared" si="270"/>
        <v>0</v>
      </c>
      <c r="I561" s="211">
        <f t="shared" si="270"/>
        <v>0</v>
      </c>
      <c r="J561" s="211">
        <f t="shared" si="270"/>
        <v>0</v>
      </c>
      <c r="K561" s="211">
        <f t="shared" si="270"/>
        <v>0</v>
      </c>
      <c r="L561" s="211">
        <f t="shared" si="270"/>
        <v>0</v>
      </c>
      <c r="M561" s="211">
        <f t="shared" si="270"/>
        <v>0</v>
      </c>
      <c r="N561" s="211">
        <f t="shared" si="270"/>
        <v>0</v>
      </c>
      <c r="O561" s="211">
        <f t="shared" si="270"/>
        <v>0</v>
      </c>
      <c r="P561" s="211">
        <f t="shared" si="270"/>
        <v>0</v>
      </c>
      <c r="Q561" s="211">
        <f t="shared" si="270"/>
        <v>0</v>
      </c>
      <c r="R561" s="211">
        <f t="shared" si="270"/>
        <v>0</v>
      </c>
      <c r="S561" s="211">
        <f t="shared" si="270"/>
        <v>0</v>
      </c>
      <c r="T561" s="211">
        <f t="shared" si="270"/>
        <v>0</v>
      </c>
      <c r="U561" s="211">
        <f t="shared" si="270"/>
        <v>0</v>
      </c>
      <c r="V561" s="211">
        <f t="shared" si="270"/>
        <v>0</v>
      </c>
    </row>
    <row r="562" spans="2:22">
      <c r="B562" s="147"/>
      <c r="C562" s="147"/>
      <c r="D562" s="306"/>
      <c r="F562" s="211"/>
      <c r="G562" s="211"/>
      <c r="H562" s="211"/>
      <c r="I562" s="211"/>
      <c r="J562" s="211"/>
      <c r="K562" s="211"/>
      <c r="L562" s="211"/>
      <c r="M562" s="211"/>
      <c r="N562" s="211"/>
      <c r="O562" s="211"/>
      <c r="P562" s="211"/>
      <c r="Q562" s="211"/>
      <c r="R562" s="211"/>
      <c r="S562" s="211"/>
      <c r="T562" s="211"/>
      <c r="U562" s="211"/>
      <c r="V562" s="211"/>
    </row>
    <row r="563" spans="2:22">
      <c r="B563" s="147" t="s">
        <v>172</v>
      </c>
      <c r="C563" s="147" t="s">
        <v>7</v>
      </c>
      <c r="D563" s="306" t="s">
        <v>173</v>
      </c>
      <c r="E563" s="292">
        <f t="shared" ref="E563:E571" si="271">E256</f>
        <v>0</v>
      </c>
      <c r="F563" s="211">
        <f>IF($E$563=0,0,F256*$E$563)</f>
        <v>0</v>
      </c>
      <c r="G563" s="211">
        <f t="shared" ref="G563:V563" si="272">IF($E$563=0,0,G256*$E$563)</f>
        <v>0</v>
      </c>
      <c r="H563" s="211">
        <f t="shared" si="272"/>
        <v>0</v>
      </c>
      <c r="I563" s="211">
        <f t="shared" si="272"/>
        <v>0</v>
      </c>
      <c r="J563" s="211">
        <f t="shared" si="272"/>
        <v>0</v>
      </c>
      <c r="K563" s="211">
        <f t="shared" si="272"/>
        <v>0</v>
      </c>
      <c r="L563" s="211">
        <f t="shared" si="272"/>
        <v>0</v>
      </c>
      <c r="M563" s="211">
        <f t="shared" si="272"/>
        <v>0</v>
      </c>
      <c r="N563" s="211">
        <f t="shared" si="272"/>
        <v>0</v>
      </c>
      <c r="O563" s="211">
        <f t="shared" si="272"/>
        <v>0</v>
      </c>
      <c r="P563" s="211">
        <f t="shared" si="272"/>
        <v>0</v>
      </c>
      <c r="Q563" s="211">
        <f t="shared" si="272"/>
        <v>0</v>
      </c>
      <c r="R563" s="211">
        <f t="shared" si="272"/>
        <v>0</v>
      </c>
      <c r="S563" s="211">
        <f t="shared" si="272"/>
        <v>0</v>
      </c>
      <c r="T563" s="211">
        <f t="shared" si="272"/>
        <v>0</v>
      </c>
      <c r="U563" s="211">
        <f t="shared" si="272"/>
        <v>0</v>
      </c>
      <c r="V563" s="211">
        <f t="shared" si="272"/>
        <v>0</v>
      </c>
    </row>
    <row r="564" spans="2:22">
      <c r="B564" s="147" t="s">
        <v>172</v>
      </c>
      <c r="C564" s="147" t="s">
        <v>12</v>
      </c>
      <c r="D564" s="306" t="s">
        <v>174</v>
      </c>
      <c r="E564" s="292">
        <f t="shared" si="271"/>
        <v>0</v>
      </c>
      <c r="F564" s="211">
        <f>IF($E$564=0,0,F257*$E$564)</f>
        <v>0</v>
      </c>
      <c r="G564" s="211">
        <f t="shared" ref="G564:V564" si="273">IF($E$564=0,0,G257*$E$564)</f>
        <v>0</v>
      </c>
      <c r="H564" s="211">
        <f t="shared" si="273"/>
        <v>0</v>
      </c>
      <c r="I564" s="211">
        <f t="shared" si="273"/>
        <v>0</v>
      </c>
      <c r="J564" s="211">
        <f t="shared" si="273"/>
        <v>0</v>
      </c>
      <c r="K564" s="211">
        <f t="shared" si="273"/>
        <v>0</v>
      </c>
      <c r="L564" s="211">
        <f t="shared" si="273"/>
        <v>0</v>
      </c>
      <c r="M564" s="211">
        <f t="shared" si="273"/>
        <v>0</v>
      </c>
      <c r="N564" s="211">
        <f t="shared" si="273"/>
        <v>0</v>
      </c>
      <c r="O564" s="211">
        <f t="shared" si="273"/>
        <v>0</v>
      </c>
      <c r="P564" s="211">
        <f t="shared" si="273"/>
        <v>0</v>
      </c>
      <c r="Q564" s="211">
        <f t="shared" si="273"/>
        <v>0</v>
      </c>
      <c r="R564" s="211">
        <f t="shared" si="273"/>
        <v>0</v>
      </c>
      <c r="S564" s="211">
        <f t="shared" si="273"/>
        <v>0</v>
      </c>
      <c r="T564" s="211">
        <f t="shared" si="273"/>
        <v>0</v>
      </c>
      <c r="U564" s="211">
        <f t="shared" si="273"/>
        <v>0</v>
      </c>
      <c r="V564" s="211">
        <f t="shared" si="273"/>
        <v>0</v>
      </c>
    </row>
    <row r="565" spans="2:22">
      <c r="B565" s="147" t="s">
        <v>172</v>
      </c>
      <c r="C565" s="147" t="s">
        <v>9</v>
      </c>
      <c r="D565" s="306" t="s">
        <v>175</v>
      </c>
      <c r="E565" s="292">
        <f t="shared" si="271"/>
        <v>0</v>
      </c>
      <c r="F565" s="211">
        <f>IF($E$565=0,0,F258*$E$565)</f>
        <v>0</v>
      </c>
      <c r="G565" s="211">
        <f t="shared" ref="G565:V565" si="274">IF($E$565=0,0,G258*$E$565)</f>
        <v>0</v>
      </c>
      <c r="H565" s="211">
        <f t="shared" si="274"/>
        <v>0</v>
      </c>
      <c r="I565" s="211">
        <f t="shared" si="274"/>
        <v>0</v>
      </c>
      <c r="J565" s="211">
        <f t="shared" si="274"/>
        <v>0</v>
      </c>
      <c r="K565" s="211">
        <f t="shared" si="274"/>
        <v>0</v>
      </c>
      <c r="L565" s="211">
        <f t="shared" si="274"/>
        <v>0</v>
      </c>
      <c r="M565" s="211">
        <f t="shared" si="274"/>
        <v>0</v>
      </c>
      <c r="N565" s="211">
        <f t="shared" si="274"/>
        <v>0</v>
      </c>
      <c r="O565" s="211">
        <f t="shared" si="274"/>
        <v>0</v>
      </c>
      <c r="P565" s="211">
        <f t="shared" si="274"/>
        <v>0</v>
      </c>
      <c r="Q565" s="211">
        <f t="shared" si="274"/>
        <v>0</v>
      </c>
      <c r="R565" s="211">
        <f t="shared" si="274"/>
        <v>0</v>
      </c>
      <c r="S565" s="211">
        <f t="shared" si="274"/>
        <v>0</v>
      </c>
      <c r="T565" s="211">
        <f t="shared" si="274"/>
        <v>0</v>
      </c>
      <c r="U565" s="211">
        <f t="shared" si="274"/>
        <v>0</v>
      </c>
      <c r="V565" s="211">
        <f t="shared" si="274"/>
        <v>0</v>
      </c>
    </row>
    <row r="566" spans="2:22">
      <c r="B566" s="147" t="s">
        <v>172</v>
      </c>
      <c r="C566" s="147" t="s">
        <v>16</v>
      </c>
      <c r="D566" s="306" t="s">
        <v>176</v>
      </c>
      <c r="E566" s="292">
        <f t="shared" si="271"/>
        <v>0</v>
      </c>
      <c r="F566" s="211">
        <f>IF($E$566=0,0,F259*$E$566)</f>
        <v>0</v>
      </c>
      <c r="G566" s="211">
        <f t="shared" ref="G566:V566" si="275">IF($E$566=0,0,G259*$E$566)</f>
        <v>0</v>
      </c>
      <c r="H566" s="211">
        <f t="shared" si="275"/>
        <v>0</v>
      </c>
      <c r="I566" s="211">
        <f t="shared" si="275"/>
        <v>0</v>
      </c>
      <c r="J566" s="211">
        <f t="shared" si="275"/>
        <v>0</v>
      </c>
      <c r="K566" s="211">
        <f t="shared" si="275"/>
        <v>0</v>
      </c>
      <c r="L566" s="211">
        <f t="shared" si="275"/>
        <v>0</v>
      </c>
      <c r="M566" s="211">
        <f t="shared" si="275"/>
        <v>0</v>
      </c>
      <c r="N566" s="211">
        <f t="shared" si="275"/>
        <v>0</v>
      </c>
      <c r="O566" s="211">
        <f t="shared" si="275"/>
        <v>0</v>
      </c>
      <c r="P566" s="211">
        <f t="shared" si="275"/>
        <v>0</v>
      </c>
      <c r="Q566" s="211">
        <f t="shared" si="275"/>
        <v>0</v>
      </c>
      <c r="R566" s="211">
        <f t="shared" si="275"/>
        <v>0</v>
      </c>
      <c r="S566" s="211">
        <f t="shared" si="275"/>
        <v>0</v>
      </c>
      <c r="T566" s="211">
        <f t="shared" si="275"/>
        <v>0</v>
      </c>
      <c r="U566" s="211">
        <f t="shared" si="275"/>
        <v>0</v>
      </c>
      <c r="V566" s="211">
        <f t="shared" si="275"/>
        <v>0</v>
      </c>
    </row>
    <row r="567" spans="2:22">
      <c r="B567" s="147" t="s">
        <v>172</v>
      </c>
      <c r="C567" s="147" t="s">
        <v>25</v>
      </c>
      <c r="D567" s="306" t="s">
        <v>177</v>
      </c>
      <c r="E567" s="292">
        <f t="shared" si="271"/>
        <v>0</v>
      </c>
      <c r="F567" s="211">
        <f>IF($E$567=0,0,F260*$E$567)</f>
        <v>0</v>
      </c>
      <c r="G567" s="211">
        <f t="shared" ref="G567:V567" si="276">IF($E$567=0,0,G260*$E$567)</f>
        <v>0</v>
      </c>
      <c r="H567" s="211">
        <f t="shared" si="276"/>
        <v>0</v>
      </c>
      <c r="I567" s="211">
        <f t="shared" si="276"/>
        <v>0</v>
      </c>
      <c r="J567" s="211">
        <f t="shared" si="276"/>
        <v>0</v>
      </c>
      <c r="K567" s="211">
        <f t="shared" si="276"/>
        <v>0</v>
      </c>
      <c r="L567" s="211">
        <f t="shared" si="276"/>
        <v>0</v>
      </c>
      <c r="M567" s="211">
        <f t="shared" si="276"/>
        <v>0</v>
      </c>
      <c r="N567" s="211">
        <f t="shared" si="276"/>
        <v>0</v>
      </c>
      <c r="O567" s="211">
        <f t="shared" si="276"/>
        <v>0</v>
      </c>
      <c r="P567" s="211">
        <f t="shared" si="276"/>
        <v>0</v>
      </c>
      <c r="Q567" s="211">
        <f t="shared" si="276"/>
        <v>0</v>
      </c>
      <c r="R567" s="211">
        <f t="shared" si="276"/>
        <v>0</v>
      </c>
      <c r="S567" s="211">
        <f t="shared" si="276"/>
        <v>0</v>
      </c>
      <c r="T567" s="211">
        <f t="shared" si="276"/>
        <v>0</v>
      </c>
      <c r="U567" s="211">
        <f t="shared" si="276"/>
        <v>0</v>
      </c>
      <c r="V567" s="211">
        <f t="shared" si="276"/>
        <v>0</v>
      </c>
    </row>
    <row r="568" spans="2:22">
      <c r="B568" s="147" t="s">
        <v>172</v>
      </c>
      <c r="C568" s="147" t="s">
        <v>27</v>
      </c>
      <c r="D568" s="306" t="s">
        <v>178</v>
      </c>
      <c r="E568" s="292">
        <f t="shared" si="271"/>
        <v>0</v>
      </c>
      <c r="F568" s="211">
        <f>IF($E$568=0,0,F261*$E$568)</f>
        <v>0</v>
      </c>
      <c r="G568" s="211">
        <f t="shared" ref="G568:V568" si="277">IF($E$568=0,0,G261*$E$568)</f>
        <v>0</v>
      </c>
      <c r="H568" s="211">
        <f t="shared" si="277"/>
        <v>0</v>
      </c>
      <c r="I568" s="211">
        <f t="shared" si="277"/>
        <v>0</v>
      </c>
      <c r="J568" s="211">
        <f t="shared" si="277"/>
        <v>0</v>
      </c>
      <c r="K568" s="211">
        <f t="shared" si="277"/>
        <v>0</v>
      </c>
      <c r="L568" s="211">
        <f t="shared" si="277"/>
        <v>0</v>
      </c>
      <c r="M568" s="211">
        <f t="shared" si="277"/>
        <v>0</v>
      </c>
      <c r="N568" s="211">
        <f t="shared" si="277"/>
        <v>0</v>
      </c>
      <c r="O568" s="211">
        <f t="shared" si="277"/>
        <v>0</v>
      </c>
      <c r="P568" s="211">
        <f t="shared" si="277"/>
        <v>0</v>
      </c>
      <c r="Q568" s="211">
        <f t="shared" si="277"/>
        <v>0</v>
      </c>
      <c r="R568" s="211">
        <f t="shared" si="277"/>
        <v>0</v>
      </c>
      <c r="S568" s="211">
        <f t="shared" si="277"/>
        <v>0</v>
      </c>
      <c r="T568" s="211">
        <f t="shared" si="277"/>
        <v>0</v>
      </c>
      <c r="U568" s="211">
        <f t="shared" si="277"/>
        <v>0</v>
      </c>
      <c r="V568" s="211">
        <f t="shared" si="277"/>
        <v>0</v>
      </c>
    </row>
    <row r="569" spans="2:22">
      <c r="B569" s="147" t="s">
        <v>172</v>
      </c>
      <c r="C569" s="147" t="s">
        <v>37</v>
      </c>
      <c r="D569" s="306" t="s">
        <v>179</v>
      </c>
      <c r="E569" s="292">
        <f t="shared" si="271"/>
        <v>0</v>
      </c>
      <c r="F569" s="211">
        <f>IF($E$569=0,0,F262*$E$569)</f>
        <v>0</v>
      </c>
      <c r="G569" s="211">
        <f t="shared" ref="G569:V569" si="278">IF($E$569=0,0,G262*$E$569)</f>
        <v>0</v>
      </c>
      <c r="H569" s="211">
        <f t="shared" si="278"/>
        <v>0</v>
      </c>
      <c r="I569" s="211">
        <f t="shared" si="278"/>
        <v>0</v>
      </c>
      <c r="J569" s="211">
        <f t="shared" si="278"/>
        <v>0</v>
      </c>
      <c r="K569" s="211">
        <f t="shared" si="278"/>
        <v>0</v>
      </c>
      <c r="L569" s="211">
        <f t="shared" si="278"/>
        <v>0</v>
      </c>
      <c r="M569" s="211">
        <f t="shared" si="278"/>
        <v>0</v>
      </c>
      <c r="N569" s="211">
        <f t="shared" si="278"/>
        <v>0</v>
      </c>
      <c r="O569" s="211">
        <f t="shared" si="278"/>
        <v>0</v>
      </c>
      <c r="P569" s="211">
        <f t="shared" si="278"/>
        <v>0</v>
      </c>
      <c r="Q569" s="211">
        <f t="shared" si="278"/>
        <v>0</v>
      </c>
      <c r="R569" s="211">
        <f t="shared" si="278"/>
        <v>0</v>
      </c>
      <c r="S569" s="211">
        <f t="shared" si="278"/>
        <v>0</v>
      </c>
      <c r="T569" s="211">
        <f t="shared" si="278"/>
        <v>0</v>
      </c>
      <c r="U569" s="211">
        <f t="shared" si="278"/>
        <v>0</v>
      </c>
      <c r="V569" s="211">
        <f t="shared" si="278"/>
        <v>0</v>
      </c>
    </row>
    <row r="570" spans="2:22">
      <c r="B570" s="147" t="s">
        <v>172</v>
      </c>
      <c r="C570" s="147" t="s">
        <v>39</v>
      </c>
      <c r="D570" s="306" t="s">
        <v>180</v>
      </c>
      <c r="E570" s="292">
        <f t="shared" si="271"/>
        <v>0</v>
      </c>
      <c r="F570" s="211">
        <f>IF($E$570=0,0,F263*$E$570)</f>
        <v>0</v>
      </c>
      <c r="G570" s="211">
        <f t="shared" ref="G570:V570" si="279">IF($E$570=0,0,G263*$E$570)</f>
        <v>0</v>
      </c>
      <c r="H570" s="211">
        <f t="shared" si="279"/>
        <v>0</v>
      </c>
      <c r="I570" s="211">
        <f t="shared" si="279"/>
        <v>0</v>
      </c>
      <c r="J570" s="211">
        <f t="shared" si="279"/>
        <v>0</v>
      </c>
      <c r="K570" s="211">
        <f t="shared" si="279"/>
        <v>0</v>
      </c>
      <c r="L570" s="211">
        <f t="shared" si="279"/>
        <v>0</v>
      </c>
      <c r="M570" s="211">
        <f t="shared" si="279"/>
        <v>0</v>
      </c>
      <c r="N570" s="211">
        <f t="shared" si="279"/>
        <v>0</v>
      </c>
      <c r="O570" s="211">
        <f t="shared" si="279"/>
        <v>0</v>
      </c>
      <c r="P570" s="211">
        <f t="shared" si="279"/>
        <v>0</v>
      </c>
      <c r="Q570" s="211">
        <f t="shared" si="279"/>
        <v>0</v>
      </c>
      <c r="R570" s="211">
        <f t="shared" si="279"/>
        <v>0</v>
      </c>
      <c r="S570" s="211">
        <f t="shared" si="279"/>
        <v>0</v>
      </c>
      <c r="T570" s="211">
        <f t="shared" si="279"/>
        <v>0</v>
      </c>
      <c r="U570" s="211">
        <f t="shared" si="279"/>
        <v>0</v>
      </c>
      <c r="V570" s="211">
        <f t="shared" si="279"/>
        <v>0</v>
      </c>
    </row>
    <row r="571" spans="2:22">
      <c r="B571" s="147" t="s">
        <v>340</v>
      </c>
      <c r="C571" s="147" t="s">
        <v>398</v>
      </c>
      <c r="D571" s="306" t="s">
        <v>421</v>
      </c>
      <c r="E571" s="292">
        <f t="shared" si="271"/>
        <v>0</v>
      </c>
      <c r="F571" s="211">
        <f>IF($E$571=0,0,F264*$E$571)</f>
        <v>0</v>
      </c>
      <c r="G571" s="211">
        <f t="shared" ref="G571:V571" si="280">IF($E$571=0,0,G264*$E$571)</f>
        <v>0</v>
      </c>
      <c r="H571" s="211">
        <f t="shared" si="280"/>
        <v>0</v>
      </c>
      <c r="I571" s="211">
        <f t="shared" si="280"/>
        <v>0</v>
      </c>
      <c r="J571" s="211">
        <f t="shared" si="280"/>
        <v>0</v>
      </c>
      <c r="K571" s="211">
        <f t="shared" si="280"/>
        <v>0</v>
      </c>
      <c r="L571" s="211">
        <f t="shared" si="280"/>
        <v>0</v>
      </c>
      <c r="M571" s="211">
        <f t="shared" si="280"/>
        <v>0</v>
      </c>
      <c r="N571" s="211">
        <f t="shared" si="280"/>
        <v>0</v>
      </c>
      <c r="O571" s="211">
        <f t="shared" si="280"/>
        <v>0</v>
      </c>
      <c r="P571" s="211">
        <f t="shared" si="280"/>
        <v>0</v>
      </c>
      <c r="Q571" s="211">
        <f t="shared" si="280"/>
        <v>0</v>
      </c>
      <c r="R571" s="211">
        <f t="shared" si="280"/>
        <v>0</v>
      </c>
      <c r="S571" s="211">
        <f t="shared" si="280"/>
        <v>0</v>
      </c>
      <c r="T571" s="211">
        <f t="shared" si="280"/>
        <v>0</v>
      </c>
      <c r="U571" s="211">
        <f t="shared" si="280"/>
        <v>0</v>
      </c>
      <c r="V571" s="211">
        <f t="shared" si="280"/>
        <v>0</v>
      </c>
    </row>
    <row r="572" spans="2:22">
      <c r="B572" s="147"/>
      <c r="C572" s="147"/>
      <c r="D572" s="306"/>
      <c r="F572" s="211"/>
      <c r="G572" s="211"/>
      <c r="H572" s="211"/>
      <c r="I572" s="211"/>
      <c r="J572" s="211"/>
      <c r="K572" s="211"/>
      <c r="L572" s="211"/>
      <c r="M572" s="211"/>
      <c r="N572" s="211"/>
      <c r="O572" s="211"/>
      <c r="P572" s="211"/>
      <c r="Q572" s="211"/>
      <c r="R572" s="211"/>
      <c r="S572" s="211"/>
      <c r="T572" s="211"/>
      <c r="U572" s="211"/>
      <c r="V572" s="211"/>
    </row>
    <row r="573" spans="2:22">
      <c r="B573" s="147" t="s">
        <v>181</v>
      </c>
      <c r="C573" s="147" t="s">
        <v>37</v>
      </c>
      <c r="D573" s="306" t="s">
        <v>182</v>
      </c>
      <c r="E573" s="292">
        <f>E266</f>
        <v>0</v>
      </c>
      <c r="F573" s="211">
        <f>IF($E$573=0,0,F266*$E$573)</f>
        <v>0</v>
      </c>
      <c r="G573" s="211">
        <f t="shared" ref="G573:V573" si="281">IF($E$573=0,0,G266*$E$573)</f>
        <v>0</v>
      </c>
      <c r="H573" s="211">
        <f t="shared" si="281"/>
        <v>0</v>
      </c>
      <c r="I573" s="211">
        <f t="shared" si="281"/>
        <v>0</v>
      </c>
      <c r="J573" s="211">
        <f t="shared" si="281"/>
        <v>0</v>
      </c>
      <c r="K573" s="211">
        <f t="shared" si="281"/>
        <v>0</v>
      </c>
      <c r="L573" s="211">
        <f t="shared" si="281"/>
        <v>0</v>
      </c>
      <c r="M573" s="211">
        <f t="shared" si="281"/>
        <v>0</v>
      </c>
      <c r="N573" s="211">
        <f t="shared" si="281"/>
        <v>0</v>
      </c>
      <c r="O573" s="211">
        <f t="shared" si="281"/>
        <v>0</v>
      </c>
      <c r="P573" s="211">
        <f t="shared" si="281"/>
        <v>0</v>
      </c>
      <c r="Q573" s="211">
        <f t="shared" si="281"/>
        <v>0</v>
      </c>
      <c r="R573" s="211">
        <f t="shared" si="281"/>
        <v>0</v>
      </c>
      <c r="S573" s="211">
        <f t="shared" si="281"/>
        <v>0</v>
      </c>
      <c r="T573" s="211">
        <f t="shared" si="281"/>
        <v>0</v>
      </c>
      <c r="U573" s="211">
        <f t="shared" si="281"/>
        <v>0</v>
      </c>
      <c r="V573" s="211">
        <f t="shared" si="281"/>
        <v>0</v>
      </c>
    </row>
    <row r="574" spans="2:22">
      <c r="B574" s="147" t="s">
        <v>183</v>
      </c>
      <c r="C574" s="147" t="s">
        <v>37</v>
      </c>
      <c r="D574" s="306" t="s">
        <v>184</v>
      </c>
      <c r="E574" s="292">
        <f>E267</f>
        <v>0</v>
      </c>
      <c r="F574" s="211">
        <f>IF($E$574=0,0,F267*$E$574)</f>
        <v>0</v>
      </c>
      <c r="G574" s="211">
        <f t="shared" ref="G574:V574" si="282">IF($E$574=0,0,G267*$E$574)</f>
        <v>0</v>
      </c>
      <c r="H574" s="211">
        <f t="shared" si="282"/>
        <v>0</v>
      </c>
      <c r="I574" s="211">
        <f t="shared" si="282"/>
        <v>0</v>
      </c>
      <c r="J574" s="211">
        <f t="shared" si="282"/>
        <v>0</v>
      </c>
      <c r="K574" s="211">
        <f t="shared" si="282"/>
        <v>0</v>
      </c>
      <c r="L574" s="211">
        <f t="shared" si="282"/>
        <v>0</v>
      </c>
      <c r="M574" s="211">
        <f t="shared" si="282"/>
        <v>0</v>
      </c>
      <c r="N574" s="211">
        <f t="shared" si="282"/>
        <v>0</v>
      </c>
      <c r="O574" s="211">
        <f t="shared" si="282"/>
        <v>0</v>
      </c>
      <c r="P574" s="211">
        <f t="shared" si="282"/>
        <v>0</v>
      </c>
      <c r="Q574" s="211">
        <f t="shared" si="282"/>
        <v>0</v>
      </c>
      <c r="R574" s="211">
        <f t="shared" si="282"/>
        <v>0</v>
      </c>
      <c r="S574" s="211">
        <f t="shared" si="282"/>
        <v>0</v>
      </c>
      <c r="T574" s="211">
        <f t="shared" si="282"/>
        <v>0</v>
      </c>
      <c r="U574" s="211">
        <f t="shared" si="282"/>
        <v>0</v>
      </c>
      <c r="V574" s="211">
        <f t="shared" si="282"/>
        <v>0</v>
      </c>
    </row>
    <row r="575" spans="2:22">
      <c r="B575" s="147" t="s">
        <v>378</v>
      </c>
      <c r="C575" s="147" t="s">
        <v>39</v>
      </c>
      <c r="D575" s="306" t="s">
        <v>185</v>
      </c>
      <c r="E575" s="292">
        <f>E268</f>
        <v>0</v>
      </c>
      <c r="F575" s="211">
        <f>IF($E$575=0,0,F268*$E$575)</f>
        <v>0</v>
      </c>
      <c r="G575" s="211">
        <f t="shared" ref="G575:V575" si="283">IF($E$575=0,0,G268*$E$575)</f>
        <v>0</v>
      </c>
      <c r="H575" s="211">
        <f t="shared" si="283"/>
        <v>0</v>
      </c>
      <c r="I575" s="211">
        <f t="shared" si="283"/>
        <v>0</v>
      </c>
      <c r="J575" s="211">
        <f t="shared" si="283"/>
        <v>0</v>
      </c>
      <c r="K575" s="211">
        <f t="shared" si="283"/>
        <v>0</v>
      </c>
      <c r="L575" s="211">
        <f t="shared" si="283"/>
        <v>0</v>
      </c>
      <c r="M575" s="211">
        <f t="shared" si="283"/>
        <v>0</v>
      </c>
      <c r="N575" s="211">
        <f t="shared" si="283"/>
        <v>0</v>
      </c>
      <c r="O575" s="211">
        <f t="shared" si="283"/>
        <v>0</v>
      </c>
      <c r="P575" s="211">
        <f t="shared" si="283"/>
        <v>0</v>
      </c>
      <c r="Q575" s="211">
        <f t="shared" si="283"/>
        <v>0</v>
      </c>
      <c r="R575" s="211">
        <f t="shared" si="283"/>
        <v>0</v>
      </c>
      <c r="S575" s="211">
        <f t="shared" si="283"/>
        <v>0</v>
      </c>
      <c r="T575" s="211">
        <f t="shared" si="283"/>
        <v>0</v>
      </c>
      <c r="U575" s="211">
        <f t="shared" si="283"/>
        <v>0</v>
      </c>
      <c r="V575" s="211">
        <f t="shared" si="283"/>
        <v>0</v>
      </c>
    </row>
    <row r="576" spans="2:22">
      <c r="B576" s="147" t="s">
        <v>341</v>
      </c>
      <c r="C576" s="147" t="s">
        <v>398</v>
      </c>
      <c r="D576" s="306" t="s">
        <v>422</v>
      </c>
      <c r="E576" s="292">
        <f>E269</f>
        <v>0</v>
      </c>
      <c r="F576" s="211">
        <f>IF($E$576=0,0,F269*$E$576)</f>
        <v>0</v>
      </c>
      <c r="G576" s="211">
        <f t="shared" ref="G576:V576" si="284">IF($E$576=0,0,G269*$E$576)</f>
        <v>0</v>
      </c>
      <c r="H576" s="211">
        <f t="shared" si="284"/>
        <v>0</v>
      </c>
      <c r="I576" s="211">
        <f t="shared" si="284"/>
        <v>0</v>
      </c>
      <c r="J576" s="211">
        <f t="shared" si="284"/>
        <v>0</v>
      </c>
      <c r="K576" s="211">
        <f t="shared" si="284"/>
        <v>0</v>
      </c>
      <c r="L576" s="211">
        <f t="shared" si="284"/>
        <v>0</v>
      </c>
      <c r="M576" s="211">
        <f t="shared" si="284"/>
        <v>0</v>
      </c>
      <c r="N576" s="211">
        <f t="shared" si="284"/>
        <v>0</v>
      </c>
      <c r="O576" s="211">
        <f t="shared" si="284"/>
        <v>0</v>
      </c>
      <c r="P576" s="211">
        <f t="shared" si="284"/>
        <v>0</v>
      </c>
      <c r="Q576" s="211">
        <f t="shared" si="284"/>
        <v>0</v>
      </c>
      <c r="R576" s="211">
        <f t="shared" si="284"/>
        <v>0</v>
      </c>
      <c r="S576" s="211">
        <f t="shared" si="284"/>
        <v>0</v>
      </c>
      <c r="T576" s="211">
        <f t="shared" si="284"/>
        <v>0</v>
      </c>
      <c r="U576" s="211">
        <f t="shared" si="284"/>
        <v>0</v>
      </c>
      <c r="V576" s="211">
        <f t="shared" si="284"/>
        <v>0</v>
      </c>
    </row>
    <row r="577" spans="2:22">
      <c r="B577" s="147"/>
      <c r="C577" s="147"/>
      <c r="D577" s="306"/>
      <c r="F577" s="211"/>
      <c r="G577" s="211"/>
      <c r="H577" s="211"/>
      <c r="I577" s="211"/>
      <c r="J577" s="211"/>
      <c r="K577" s="211"/>
      <c r="L577" s="211"/>
      <c r="M577" s="211"/>
      <c r="N577" s="211"/>
      <c r="O577" s="211"/>
      <c r="P577" s="211"/>
      <c r="Q577" s="211"/>
      <c r="R577" s="211"/>
      <c r="S577" s="211"/>
      <c r="T577" s="211"/>
      <c r="U577" s="211"/>
      <c r="V577" s="211"/>
    </row>
    <row r="578" spans="2:22">
      <c r="B578" s="147" t="s">
        <v>186</v>
      </c>
      <c r="C578" s="147" t="s">
        <v>19</v>
      </c>
      <c r="D578" s="306" t="s">
        <v>248</v>
      </c>
      <c r="E578" s="292">
        <f t="shared" ref="E578:E584" si="285">E271</f>
        <v>0</v>
      </c>
      <c r="F578" s="211">
        <f>IF($E$578=0,0,F271*$E$578)</f>
        <v>0</v>
      </c>
      <c r="G578" s="211">
        <f t="shared" ref="G578:V578" si="286">IF($E$578=0,0,G271*$E$578)</f>
        <v>0</v>
      </c>
      <c r="H578" s="211">
        <f t="shared" si="286"/>
        <v>0</v>
      </c>
      <c r="I578" s="211">
        <f t="shared" si="286"/>
        <v>0</v>
      </c>
      <c r="J578" s="211">
        <f t="shared" si="286"/>
        <v>0</v>
      </c>
      <c r="K578" s="211">
        <f t="shared" si="286"/>
        <v>0</v>
      </c>
      <c r="L578" s="211">
        <f t="shared" si="286"/>
        <v>0</v>
      </c>
      <c r="M578" s="211">
        <f t="shared" si="286"/>
        <v>0</v>
      </c>
      <c r="N578" s="211">
        <f t="shared" si="286"/>
        <v>0</v>
      </c>
      <c r="O578" s="211">
        <f t="shared" si="286"/>
        <v>0</v>
      </c>
      <c r="P578" s="211">
        <f t="shared" si="286"/>
        <v>0</v>
      </c>
      <c r="Q578" s="211">
        <f t="shared" si="286"/>
        <v>0</v>
      </c>
      <c r="R578" s="211">
        <f t="shared" si="286"/>
        <v>0</v>
      </c>
      <c r="S578" s="211">
        <f t="shared" si="286"/>
        <v>0</v>
      </c>
      <c r="T578" s="211">
        <f t="shared" si="286"/>
        <v>0</v>
      </c>
      <c r="U578" s="211">
        <f t="shared" si="286"/>
        <v>0</v>
      </c>
      <c r="V578" s="211">
        <f t="shared" si="286"/>
        <v>0</v>
      </c>
    </row>
    <row r="579" spans="2:22">
      <c r="B579" s="147" t="s">
        <v>186</v>
      </c>
      <c r="C579" s="147" t="s">
        <v>7</v>
      </c>
      <c r="D579" s="306" t="s">
        <v>249</v>
      </c>
      <c r="E579" s="292">
        <f t="shared" si="285"/>
        <v>0</v>
      </c>
      <c r="F579" s="211">
        <f>IF($E$579=0,0,F272*$E$579)</f>
        <v>0</v>
      </c>
      <c r="G579" s="211">
        <f t="shared" ref="G579:V579" si="287">IF($E$579=0,0,G272*$E$579)</f>
        <v>0</v>
      </c>
      <c r="H579" s="211">
        <f t="shared" si="287"/>
        <v>0</v>
      </c>
      <c r="I579" s="211">
        <f t="shared" si="287"/>
        <v>0</v>
      </c>
      <c r="J579" s="211">
        <f t="shared" si="287"/>
        <v>0</v>
      </c>
      <c r="K579" s="211">
        <f t="shared" si="287"/>
        <v>0</v>
      </c>
      <c r="L579" s="211">
        <f t="shared" si="287"/>
        <v>0</v>
      </c>
      <c r="M579" s="211">
        <f t="shared" si="287"/>
        <v>0</v>
      </c>
      <c r="N579" s="211">
        <f t="shared" si="287"/>
        <v>0</v>
      </c>
      <c r="O579" s="211">
        <f t="shared" si="287"/>
        <v>0</v>
      </c>
      <c r="P579" s="211">
        <f t="shared" si="287"/>
        <v>0</v>
      </c>
      <c r="Q579" s="211">
        <f t="shared" si="287"/>
        <v>0</v>
      </c>
      <c r="R579" s="211">
        <f t="shared" si="287"/>
        <v>0</v>
      </c>
      <c r="S579" s="211">
        <f t="shared" si="287"/>
        <v>0</v>
      </c>
      <c r="T579" s="211">
        <f t="shared" si="287"/>
        <v>0</v>
      </c>
      <c r="U579" s="211">
        <f t="shared" si="287"/>
        <v>0</v>
      </c>
      <c r="V579" s="211">
        <f t="shared" si="287"/>
        <v>0</v>
      </c>
    </row>
    <row r="580" spans="2:22">
      <c r="B580" s="147" t="s">
        <v>186</v>
      </c>
      <c r="C580" s="147" t="s">
        <v>12</v>
      </c>
      <c r="D580" s="306" t="s">
        <v>250</v>
      </c>
      <c r="E580" s="292">
        <f t="shared" si="285"/>
        <v>0</v>
      </c>
      <c r="F580" s="211">
        <f>IF($E$580=0,0,F273*$E$580)</f>
        <v>0</v>
      </c>
      <c r="G580" s="211">
        <f t="shared" ref="G580:V580" si="288">IF($E$580=0,0,G273*$E$580)</f>
        <v>0</v>
      </c>
      <c r="H580" s="211">
        <f t="shared" si="288"/>
        <v>0</v>
      </c>
      <c r="I580" s="211">
        <f t="shared" si="288"/>
        <v>0</v>
      </c>
      <c r="J580" s="211">
        <f t="shared" si="288"/>
        <v>0</v>
      </c>
      <c r="K580" s="211">
        <f t="shared" si="288"/>
        <v>0</v>
      </c>
      <c r="L580" s="211">
        <f t="shared" si="288"/>
        <v>0</v>
      </c>
      <c r="M580" s="211">
        <f t="shared" si="288"/>
        <v>0</v>
      </c>
      <c r="N580" s="211">
        <f t="shared" si="288"/>
        <v>0</v>
      </c>
      <c r="O580" s="211">
        <f t="shared" si="288"/>
        <v>0</v>
      </c>
      <c r="P580" s="211">
        <f t="shared" si="288"/>
        <v>0</v>
      </c>
      <c r="Q580" s="211">
        <f t="shared" si="288"/>
        <v>0</v>
      </c>
      <c r="R580" s="211">
        <f t="shared" si="288"/>
        <v>0</v>
      </c>
      <c r="S580" s="211">
        <f t="shared" si="288"/>
        <v>0</v>
      </c>
      <c r="T580" s="211">
        <f t="shared" si="288"/>
        <v>0</v>
      </c>
      <c r="U580" s="211">
        <f t="shared" si="288"/>
        <v>0</v>
      </c>
      <c r="V580" s="211">
        <f t="shared" si="288"/>
        <v>0</v>
      </c>
    </row>
    <row r="581" spans="2:22">
      <c r="B581" s="147" t="s">
        <v>186</v>
      </c>
      <c r="C581" s="147" t="s">
        <v>9</v>
      </c>
      <c r="D581" s="306" t="s">
        <v>251</v>
      </c>
      <c r="E581" s="292">
        <f t="shared" si="285"/>
        <v>0</v>
      </c>
      <c r="F581" s="211">
        <f>IF($E$581=0,0,F274*$E$581)</f>
        <v>0</v>
      </c>
      <c r="G581" s="211">
        <f t="shared" ref="G581:V581" si="289">IF($E$581=0,0,G274*$E$581)</f>
        <v>0</v>
      </c>
      <c r="H581" s="211">
        <f t="shared" si="289"/>
        <v>0</v>
      </c>
      <c r="I581" s="211">
        <f t="shared" si="289"/>
        <v>0</v>
      </c>
      <c r="J581" s="211">
        <f t="shared" si="289"/>
        <v>0</v>
      </c>
      <c r="K581" s="211">
        <f t="shared" si="289"/>
        <v>0</v>
      </c>
      <c r="L581" s="211">
        <f t="shared" si="289"/>
        <v>0</v>
      </c>
      <c r="M581" s="211">
        <f t="shared" si="289"/>
        <v>0</v>
      </c>
      <c r="N581" s="211">
        <f t="shared" si="289"/>
        <v>0</v>
      </c>
      <c r="O581" s="211">
        <f t="shared" si="289"/>
        <v>0</v>
      </c>
      <c r="P581" s="211">
        <f t="shared" si="289"/>
        <v>0</v>
      </c>
      <c r="Q581" s="211">
        <f t="shared" si="289"/>
        <v>0</v>
      </c>
      <c r="R581" s="211">
        <f t="shared" si="289"/>
        <v>0</v>
      </c>
      <c r="S581" s="211">
        <f t="shared" si="289"/>
        <v>0</v>
      </c>
      <c r="T581" s="211">
        <f t="shared" si="289"/>
        <v>0</v>
      </c>
      <c r="U581" s="211">
        <f t="shared" si="289"/>
        <v>0</v>
      </c>
      <c r="V581" s="211">
        <f t="shared" si="289"/>
        <v>0</v>
      </c>
    </row>
    <row r="582" spans="2:22">
      <c r="B582" s="147" t="s">
        <v>186</v>
      </c>
      <c r="C582" s="147" t="s">
        <v>16</v>
      </c>
      <c r="D582" s="306" t="s">
        <v>252</v>
      </c>
      <c r="E582" s="292">
        <f t="shared" si="285"/>
        <v>0</v>
      </c>
      <c r="F582" s="211">
        <f>IF($E$582=0,0,F275*$E$582)</f>
        <v>0</v>
      </c>
      <c r="G582" s="211">
        <f t="shared" ref="G582:V582" si="290">IF($E$582=0,0,G275*$E$582)</f>
        <v>0</v>
      </c>
      <c r="H582" s="211">
        <f t="shared" si="290"/>
        <v>0</v>
      </c>
      <c r="I582" s="211">
        <f t="shared" si="290"/>
        <v>0</v>
      </c>
      <c r="J582" s="211">
        <f t="shared" si="290"/>
        <v>0</v>
      </c>
      <c r="K582" s="211">
        <f t="shared" si="290"/>
        <v>0</v>
      </c>
      <c r="L582" s="211">
        <f t="shared" si="290"/>
        <v>0</v>
      </c>
      <c r="M582" s="211">
        <f t="shared" si="290"/>
        <v>0</v>
      </c>
      <c r="N582" s="211">
        <f t="shared" si="290"/>
        <v>0</v>
      </c>
      <c r="O582" s="211">
        <f t="shared" si="290"/>
        <v>0</v>
      </c>
      <c r="P582" s="211">
        <f t="shared" si="290"/>
        <v>0</v>
      </c>
      <c r="Q582" s="211">
        <f t="shared" si="290"/>
        <v>0</v>
      </c>
      <c r="R582" s="211">
        <f t="shared" si="290"/>
        <v>0</v>
      </c>
      <c r="S582" s="211">
        <f t="shared" si="290"/>
        <v>0</v>
      </c>
      <c r="T582" s="211">
        <f t="shared" si="290"/>
        <v>0</v>
      </c>
      <c r="U582" s="211">
        <f t="shared" si="290"/>
        <v>0</v>
      </c>
      <c r="V582" s="211">
        <f t="shared" si="290"/>
        <v>0</v>
      </c>
    </row>
    <row r="583" spans="2:22">
      <c r="B583" s="147" t="s">
        <v>186</v>
      </c>
      <c r="C583" s="147" t="s">
        <v>37</v>
      </c>
      <c r="D583" s="306" t="s">
        <v>253</v>
      </c>
      <c r="E583" s="292">
        <f t="shared" si="285"/>
        <v>0</v>
      </c>
      <c r="F583" s="211">
        <f>IF($E$583=0,0,F276*$E$583)</f>
        <v>0</v>
      </c>
      <c r="G583" s="211">
        <f t="shared" ref="G583:V583" si="291">IF($E$583=0,0,G276*$E$583)</f>
        <v>0</v>
      </c>
      <c r="H583" s="211">
        <f t="shared" si="291"/>
        <v>0</v>
      </c>
      <c r="I583" s="211">
        <f t="shared" si="291"/>
        <v>0</v>
      </c>
      <c r="J583" s="211">
        <f t="shared" si="291"/>
        <v>0</v>
      </c>
      <c r="K583" s="211">
        <f t="shared" si="291"/>
        <v>0</v>
      </c>
      <c r="L583" s="211">
        <f t="shared" si="291"/>
        <v>0</v>
      </c>
      <c r="M583" s="211">
        <f t="shared" si="291"/>
        <v>0</v>
      </c>
      <c r="N583" s="211">
        <f t="shared" si="291"/>
        <v>0</v>
      </c>
      <c r="O583" s="211">
        <f t="shared" si="291"/>
        <v>0</v>
      </c>
      <c r="P583" s="211">
        <f t="shared" si="291"/>
        <v>0</v>
      </c>
      <c r="Q583" s="211">
        <f t="shared" si="291"/>
        <v>0</v>
      </c>
      <c r="R583" s="211">
        <f t="shared" si="291"/>
        <v>0</v>
      </c>
      <c r="S583" s="211">
        <f t="shared" si="291"/>
        <v>0</v>
      </c>
      <c r="T583" s="211">
        <f t="shared" si="291"/>
        <v>0</v>
      </c>
      <c r="U583" s="211">
        <f t="shared" si="291"/>
        <v>0</v>
      </c>
      <c r="V583" s="211">
        <f t="shared" si="291"/>
        <v>0</v>
      </c>
    </row>
    <row r="584" spans="2:22">
      <c r="B584" s="147" t="s">
        <v>353</v>
      </c>
      <c r="C584" s="147" t="s">
        <v>398</v>
      </c>
      <c r="D584" s="306" t="s">
        <v>423</v>
      </c>
      <c r="E584" s="292">
        <f t="shared" si="285"/>
        <v>0</v>
      </c>
      <c r="F584" s="211">
        <f>IF($E$584=0,0,F277*$E$584)</f>
        <v>0</v>
      </c>
      <c r="G584" s="211">
        <f t="shared" ref="G584:V584" si="292">IF($E$584=0,0,G277*$E$584)</f>
        <v>0</v>
      </c>
      <c r="H584" s="211">
        <f t="shared" si="292"/>
        <v>0</v>
      </c>
      <c r="I584" s="211">
        <f t="shared" si="292"/>
        <v>0</v>
      </c>
      <c r="J584" s="211">
        <f t="shared" si="292"/>
        <v>0</v>
      </c>
      <c r="K584" s="211">
        <f t="shared" si="292"/>
        <v>0</v>
      </c>
      <c r="L584" s="211">
        <f t="shared" si="292"/>
        <v>0</v>
      </c>
      <c r="M584" s="211">
        <f t="shared" si="292"/>
        <v>0</v>
      </c>
      <c r="N584" s="211">
        <f t="shared" si="292"/>
        <v>0</v>
      </c>
      <c r="O584" s="211">
        <f t="shared" si="292"/>
        <v>0</v>
      </c>
      <c r="P584" s="211">
        <f t="shared" si="292"/>
        <v>0</v>
      </c>
      <c r="Q584" s="211">
        <f t="shared" si="292"/>
        <v>0</v>
      </c>
      <c r="R584" s="211">
        <f t="shared" si="292"/>
        <v>0</v>
      </c>
      <c r="S584" s="211">
        <f t="shared" si="292"/>
        <v>0</v>
      </c>
      <c r="T584" s="211">
        <f t="shared" si="292"/>
        <v>0</v>
      </c>
      <c r="U584" s="211">
        <f t="shared" si="292"/>
        <v>0</v>
      </c>
      <c r="V584" s="211">
        <f t="shared" si="292"/>
        <v>0</v>
      </c>
    </row>
    <row r="585" spans="2:22">
      <c r="B585" s="147"/>
      <c r="C585" s="147"/>
      <c r="D585" s="306"/>
      <c r="F585" s="211"/>
      <c r="G585" s="211"/>
      <c r="H585" s="211"/>
      <c r="I585" s="211"/>
      <c r="J585" s="211"/>
      <c r="K585" s="211"/>
      <c r="L585" s="211"/>
      <c r="M585" s="211"/>
      <c r="N585" s="211"/>
      <c r="O585" s="211"/>
      <c r="P585" s="211"/>
      <c r="Q585" s="211"/>
      <c r="R585" s="211"/>
      <c r="S585" s="211"/>
      <c r="T585" s="211"/>
      <c r="U585" s="211"/>
      <c r="V585" s="211"/>
    </row>
    <row r="586" spans="2:22">
      <c r="B586" s="147" t="s">
        <v>187</v>
      </c>
      <c r="C586" s="147" t="s">
        <v>19</v>
      </c>
      <c r="D586" s="306" t="s">
        <v>188</v>
      </c>
      <c r="E586" s="292">
        <f t="shared" ref="E586:E596" si="293">E279</f>
        <v>0</v>
      </c>
      <c r="F586" s="211">
        <f>IF($E$586=0,0,F279*$E$586)</f>
        <v>0</v>
      </c>
      <c r="G586" s="211">
        <f t="shared" ref="G586:V586" si="294">IF($E$586=0,0,G279*$E$586)</f>
        <v>0</v>
      </c>
      <c r="H586" s="211">
        <f t="shared" si="294"/>
        <v>0</v>
      </c>
      <c r="I586" s="211">
        <f t="shared" si="294"/>
        <v>0</v>
      </c>
      <c r="J586" s="211">
        <f t="shared" si="294"/>
        <v>0</v>
      </c>
      <c r="K586" s="211">
        <f t="shared" si="294"/>
        <v>0</v>
      </c>
      <c r="L586" s="211">
        <f t="shared" si="294"/>
        <v>0</v>
      </c>
      <c r="M586" s="211">
        <f t="shared" si="294"/>
        <v>0</v>
      </c>
      <c r="N586" s="211">
        <f t="shared" si="294"/>
        <v>0</v>
      </c>
      <c r="O586" s="211">
        <f t="shared" si="294"/>
        <v>0</v>
      </c>
      <c r="P586" s="211">
        <f t="shared" si="294"/>
        <v>0</v>
      </c>
      <c r="Q586" s="211">
        <f t="shared" si="294"/>
        <v>0</v>
      </c>
      <c r="R586" s="211">
        <f t="shared" si="294"/>
        <v>0</v>
      </c>
      <c r="S586" s="211">
        <f t="shared" si="294"/>
        <v>0</v>
      </c>
      <c r="T586" s="211">
        <f t="shared" si="294"/>
        <v>0</v>
      </c>
      <c r="U586" s="211">
        <f t="shared" si="294"/>
        <v>0</v>
      </c>
      <c r="V586" s="211">
        <f t="shared" si="294"/>
        <v>0</v>
      </c>
    </row>
    <row r="587" spans="2:22">
      <c r="B587" s="147" t="s">
        <v>187</v>
      </c>
      <c r="C587" s="147" t="s">
        <v>7</v>
      </c>
      <c r="D587" s="306" t="s">
        <v>189</v>
      </c>
      <c r="E587" s="292">
        <f t="shared" si="293"/>
        <v>0</v>
      </c>
      <c r="F587" s="211">
        <f>IF($E$587=0,0,F280*$E$587)</f>
        <v>0</v>
      </c>
      <c r="G587" s="211">
        <f t="shared" ref="G587:V587" si="295">IF($E$587=0,0,G280*$E$587)</f>
        <v>0</v>
      </c>
      <c r="H587" s="211">
        <f t="shared" si="295"/>
        <v>0</v>
      </c>
      <c r="I587" s="211">
        <f t="shared" si="295"/>
        <v>0</v>
      </c>
      <c r="J587" s="211">
        <f t="shared" si="295"/>
        <v>0</v>
      </c>
      <c r="K587" s="211">
        <f t="shared" si="295"/>
        <v>0</v>
      </c>
      <c r="L587" s="211">
        <f t="shared" si="295"/>
        <v>0</v>
      </c>
      <c r="M587" s="211">
        <f t="shared" si="295"/>
        <v>0</v>
      </c>
      <c r="N587" s="211">
        <f t="shared" si="295"/>
        <v>0</v>
      </c>
      <c r="O587" s="211">
        <f t="shared" si="295"/>
        <v>0</v>
      </c>
      <c r="P587" s="211">
        <f t="shared" si="295"/>
        <v>0</v>
      </c>
      <c r="Q587" s="211">
        <f t="shared" si="295"/>
        <v>0</v>
      </c>
      <c r="R587" s="211">
        <f t="shared" si="295"/>
        <v>0</v>
      </c>
      <c r="S587" s="211">
        <f t="shared" si="295"/>
        <v>0</v>
      </c>
      <c r="T587" s="211">
        <f t="shared" si="295"/>
        <v>0</v>
      </c>
      <c r="U587" s="211">
        <f t="shared" si="295"/>
        <v>0</v>
      </c>
      <c r="V587" s="211">
        <f t="shared" si="295"/>
        <v>0</v>
      </c>
    </row>
    <row r="588" spans="2:22">
      <c r="B588" s="147" t="s">
        <v>187</v>
      </c>
      <c r="C588" s="147" t="s">
        <v>12</v>
      </c>
      <c r="D588" s="306" t="s">
        <v>190</v>
      </c>
      <c r="E588" s="292">
        <f t="shared" si="293"/>
        <v>0</v>
      </c>
      <c r="F588" s="211">
        <f>IF($E$588=0,0,F281*$E$588)</f>
        <v>0</v>
      </c>
      <c r="G588" s="211">
        <f t="shared" ref="G588:V588" si="296">IF($E$588=0,0,G281*$E$588)</f>
        <v>0</v>
      </c>
      <c r="H588" s="211">
        <f t="shared" si="296"/>
        <v>0</v>
      </c>
      <c r="I588" s="211">
        <f t="shared" si="296"/>
        <v>0</v>
      </c>
      <c r="J588" s="211">
        <f t="shared" si="296"/>
        <v>0</v>
      </c>
      <c r="K588" s="211">
        <f t="shared" si="296"/>
        <v>0</v>
      </c>
      <c r="L588" s="211">
        <f t="shared" si="296"/>
        <v>0</v>
      </c>
      <c r="M588" s="211">
        <f t="shared" si="296"/>
        <v>0</v>
      </c>
      <c r="N588" s="211">
        <f t="shared" si="296"/>
        <v>0</v>
      </c>
      <c r="O588" s="211">
        <f t="shared" si="296"/>
        <v>0</v>
      </c>
      <c r="P588" s="211">
        <f t="shared" si="296"/>
        <v>0</v>
      </c>
      <c r="Q588" s="211">
        <f t="shared" si="296"/>
        <v>0</v>
      </c>
      <c r="R588" s="211">
        <f t="shared" si="296"/>
        <v>0</v>
      </c>
      <c r="S588" s="211">
        <f t="shared" si="296"/>
        <v>0</v>
      </c>
      <c r="T588" s="211">
        <f t="shared" si="296"/>
        <v>0</v>
      </c>
      <c r="U588" s="211">
        <f t="shared" si="296"/>
        <v>0</v>
      </c>
      <c r="V588" s="211">
        <f t="shared" si="296"/>
        <v>0</v>
      </c>
    </row>
    <row r="589" spans="2:22">
      <c r="B589" s="147" t="s">
        <v>187</v>
      </c>
      <c r="C589" s="147" t="s">
        <v>9</v>
      </c>
      <c r="D589" s="306" t="s">
        <v>191</v>
      </c>
      <c r="E589" s="292">
        <f t="shared" si="293"/>
        <v>0</v>
      </c>
      <c r="F589" s="211">
        <f>IF($E$589=0,0,F282*$E$589)</f>
        <v>0</v>
      </c>
      <c r="G589" s="211">
        <f t="shared" ref="G589:V589" si="297">IF($E$589=0,0,G282*$E$589)</f>
        <v>0</v>
      </c>
      <c r="H589" s="211">
        <f t="shared" si="297"/>
        <v>0</v>
      </c>
      <c r="I589" s="211">
        <f t="shared" si="297"/>
        <v>0</v>
      </c>
      <c r="J589" s="211">
        <f t="shared" si="297"/>
        <v>0</v>
      </c>
      <c r="K589" s="211">
        <f t="shared" si="297"/>
        <v>0</v>
      </c>
      <c r="L589" s="211">
        <f t="shared" si="297"/>
        <v>0</v>
      </c>
      <c r="M589" s="211">
        <f t="shared" si="297"/>
        <v>0</v>
      </c>
      <c r="N589" s="211">
        <f t="shared" si="297"/>
        <v>0</v>
      </c>
      <c r="O589" s="211">
        <f t="shared" si="297"/>
        <v>0</v>
      </c>
      <c r="P589" s="211">
        <f t="shared" si="297"/>
        <v>0</v>
      </c>
      <c r="Q589" s="211">
        <f t="shared" si="297"/>
        <v>0</v>
      </c>
      <c r="R589" s="211">
        <f t="shared" si="297"/>
        <v>0</v>
      </c>
      <c r="S589" s="211">
        <f t="shared" si="297"/>
        <v>0</v>
      </c>
      <c r="T589" s="211">
        <f t="shared" si="297"/>
        <v>0</v>
      </c>
      <c r="U589" s="211">
        <f t="shared" si="297"/>
        <v>0</v>
      </c>
      <c r="V589" s="211">
        <f t="shared" si="297"/>
        <v>0</v>
      </c>
    </row>
    <row r="590" spans="2:22">
      <c r="B590" s="147" t="s">
        <v>187</v>
      </c>
      <c r="C590" s="147" t="s">
        <v>16</v>
      </c>
      <c r="D590" s="306" t="s">
        <v>192</v>
      </c>
      <c r="E590" s="292">
        <f t="shared" si="293"/>
        <v>0</v>
      </c>
      <c r="F590" s="211">
        <f>IF($E$590=0,0,F283*$E$590)</f>
        <v>0</v>
      </c>
      <c r="G590" s="211">
        <f t="shared" ref="G590:V590" si="298">IF($E$590=0,0,G283*$E$590)</f>
        <v>0</v>
      </c>
      <c r="H590" s="211">
        <f t="shared" si="298"/>
        <v>0</v>
      </c>
      <c r="I590" s="211">
        <f t="shared" si="298"/>
        <v>0</v>
      </c>
      <c r="J590" s="211">
        <f t="shared" si="298"/>
        <v>0</v>
      </c>
      <c r="K590" s="211">
        <f t="shared" si="298"/>
        <v>0</v>
      </c>
      <c r="L590" s="211">
        <f t="shared" si="298"/>
        <v>0</v>
      </c>
      <c r="M590" s="211">
        <f t="shared" si="298"/>
        <v>0</v>
      </c>
      <c r="N590" s="211">
        <f t="shared" si="298"/>
        <v>0</v>
      </c>
      <c r="O590" s="211">
        <f t="shared" si="298"/>
        <v>0</v>
      </c>
      <c r="P590" s="211">
        <f t="shared" si="298"/>
        <v>0</v>
      </c>
      <c r="Q590" s="211">
        <f t="shared" si="298"/>
        <v>0</v>
      </c>
      <c r="R590" s="211">
        <f t="shared" si="298"/>
        <v>0</v>
      </c>
      <c r="S590" s="211">
        <f t="shared" si="298"/>
        <v>0</v>
      </c>
      <c r="T590" s="211">
        <f t="shared" si="298"/>
        <v>0</v>
      </c>
      <c r="U590" s="211">
        <f t="shared" si="298"/>
        <v>0</v>
      </c>
      <c r="V590" s="211">
        <f t="shared" si="298"/>
        <v>0</v>
      </c>
    </row>
    <row r="591" spans="2:22">
      <c r="B591" s="147" t="s">
        <v>187</v>
      </c>
      <c r="C591" s="147" t="s">
        <v>55</v>
      </c>
      <c r="D591" s="306" t="s">
        <v>193</v>
      </c>
      <c r="E591" s="292">
        <f t="shared" si="293"/>
        <v>0</v>
      </c>
      <c r="F591" s="211">
        <f>IF($E$591=0,0,F284*$E$591)</f>
        <v>0</v>
      </c>
      <c r="G591" s="211">
        <f t="shared" ref="G591:V591" si="299">IF($E$591=0,0,G284*$E$591)</f>
        <v>0</v>
      </c>
      <c r="H591" s="211">
        <f t="shared" si="299"/>
        <v>0</v>
      </c>
      <c r="I591" s="211">
        <f t="shared" si="299"/>
        <v>0</v>
      </c>
      <c r="J591" s="211">
        <f t="shared" si="299"/>
        <v>0</v>
      </c>
      <c r="K591" s="211">
        <f t="shared" si="299"/>
        <v>0</v>
      </c>
      <c r="L591" s="211">
        <f t="shared" si="299"/>
        <v>0</v>
      </c>
      <c r="M591" s="211">
        <f t="shared" si="299"/>
        <v>0</v>
      </c>
      <c r="N591" s="211">
        <f t="shared" si="299"/>
        <v>0</v>
      </c>
      <c r="O591" s="211">
        <f t="shared" si="299"/>
        <v>0</v>
      </c>
      <c r="P591" s="211">
        <f t="shared" si="299"/>
        <v>0</v>
      </c>
      <c r="Q591" s="211">
        <f t="shared" si="299"/>
        <v>0</v>
      </c>
      <c r="R591" s="211">
        <f t="shared" si="299"/>
        <v>0</v>
      </c>
      <c r="S591" s="211">
        <f t="shared" si="299"/>
        <v>0</v>
      </c>
      <c r="T591" s="211">
        <f t="shared" si="299"/>
        <v>0</v>
      </c>
      <c r="U591" s="211">
        <f t="shared" si="299"/>
        <v>0</v>
      </c>
      <c r="V591" s="211">
        <f t="shared" si="299"/>
        <v>0</v>
      </c>
    </row>
    <row r="592" spans="2:22">
      <c r="B592" s="147" t="s">
        <v>187</v>
      </c>
      <c r="C592" s="147" t="s">
        <v>55</v>
      </c>
      <c r="D592" s="306" t="s">
        <v>194</v>
      </c>
      <c r="E592" s="292">
        <f t="shared" si="293"/>
        <v>0</v>
      </c>
      <c r="F592" s="211">
        <f>IF($E$592=0,0,F285*$E$592)</f>
        <v>0</v>
      </c>
      <c r="G592" s="211">
        <f t="shared" ref="G592:V592" si="300">IF($E$592=0,0,G285*$E$592)</f>
        <v>0</v>
      </c>
      <c r="H592" s="211">
        <f t="shared" si="300"/>
        <v>0</v>
      </c>
      <c r="I592" s="211">
        <f t="shared" si="300"/>
        <v>0</v>
      </c>
      <c r="J592" s="211">
        <f t="shared" si="300"/>
        <v>0</v>
      </c>
      <c r="K592" s="211">
        <f t="shared" si="300"/>
        <v>0</v>
      </c>
      <c r="L592" s="211">
        <f t="shared" si="300"/>
        <v>0</v>
      </c>
      <c r="M592" s="211">
        <f t="shared" si="300"/>
        <v>0</v>
      </c>
      <c r="N592" s="211">
        <f t="shared" si="300"/>
        <v>0</v>
      </c>
      <c r="O592" s="211">
        <f t="shared" si="300"/>
        <v>0</v>
      </c>
      <c r="P592" s="211">
        <f t="shared" si="300"/>
        <v>0</v>
      </c>
      <c r="Q592" s="211">
        <f t="shared" si="300"/>
        <v>0</v>
      </c>
      <c r="R592" s="211">
        <f t="shared" si="300"/>
        <v>0</v>
      </c>
      <c r="S592" s="211">
        <f t="shared" si="300"/>
        <v>0</v>
      </c>
      <c r="T592" s="211">
        <f t="shared" si="300"/>
        <v>0</v>
      </c>
      <c r="U592" s="211">
        <f t="shared" si="300"/>
        <v>0</v>
      </c>
      <c r="V592" s="211">
        <f t="shared" si="300"/>
        <v>0</v>
      </c>
    </row>
    <row r="593" spans="2:22">
      <c r="B593" s="147" t="s">
        <v>187</v>
      </c>
      <c r="C593" s="147" t="s">
        <v>27</v>
      </c>
      <c r="D593" s="306" t="s">
        <v>195</v>
      </c>
      <c r="E593" s="292">
        <f t="shared" si="293"/>
        <v>0</v>
      </c>
      <c r="F593" s="211">
        <f>IF($E$593=0,0,F286*$E$593)</f>
        <v>0</v>
      </c>
      <c r="G593" s="211">
        <f t="shared" ref="G593:V593" si="301">IF($E$593=0,0,G286*$E$593)</f>
        <v>0</v>
      </c>
      <c r="H593" s="211">
        <f t="shared" si="301"/>
        <v>0</v>
      </c>
      <c r="I593" s="211">
        <f t="shared" si="301"/>
        <v>0</v>
      </c>
      <c r="J593" s="211">
        <f t="shared" si="301"/>
        <v>0</v>
      </c>
      <c r="K593" s="211">
        <f t="shared" si="301"/>
        <v>0</v>
      </c>
      <c r="L593" s="211">
        <f t="shared" si="301"/>
        <v>0</v>
      </c>
      <c r="M593" s="211">
        <f t="shared" si="301"/>
        <v>0</v>
      </c>
      <c r="N593" s="211">
        <f t="shared" si="301"/>
        <v>0</v>
      </c>
      <c r="O593" s="211">
        <f t="shared" si="301"/>
        <v>0</v>
      </c>
      <c r="P593" s="211">
        <f t="shared" si="301"/>
        <v>0</v>
      </c>
      <c r="Q593" s="211">
        <f t="shared" si="301"/>
        <v>0</v>
      </c>
      <c r="R593" s="211">
        <f t="shared" si="301"/>
        <v>0</v>
      </c>
      <c r="S593" s="211">
        <f t="shared" si="301"/>
        <v>0</v>
      </c>
      <c r="T593" s="211">
        <f t="shared" si="301"/>
        <v>0</v>
      </c>
      <c r="U593" s="211">
        <f t="shared" si="301"/>
        <v>0</v>
      </c>
      <c r="V593" s="211">
        <f t="shared" si="301"/>
        <v>0</v>
      </c>
    </row>
    <row r="594" spans="2:22">
      <c r="B594" s="147" t="s">
        <v>187</v>
      </c>
      <c r="C594" s="147" t="s">
        <v>27</v>
      </c>
      <c r="D594" s="306" t="s">
        <v>196</v>
      </c>
      <c r="E594" s="292">
        <f t="shared" si="293"/>
        <v>0</v>
      </c>
      <c r="F594" s="211">
        <f>IF($E$594=0,0,F287*$E$594)</f>
        <v>0</v>
      </c>
      <c r="G594" s="211">
        <f t="shared" ref="G594:V594" si="302">IF($E$594=0,0,G287*$E$594)</f>
        <v>0</v>
      </c>
      <c r="H594" s="211">
        <f t="shared" si="302"/>
        <v>0</v>
      </c>
      <c r="I594" s="211">
        <f t="shared" si="302"/>
        <v>0</v>
      </c>
      <c r="J594" s="211">
        <f t="shared" si="302"/>
        <v>0</v>
      </c>
      <c r="K594" s="211">
        <f t="shared" si="302"/>
        <v>0</v>
      </c>
      <c r="L594" s="211">
        <f t="shared" si="302"/>
        <v>0</v>
      </c>
      <c r="M594" s="211">
        <f t="shared" si="302"/>
        <v>0</v>
      </c>
      <c r="N594" s="211">
        <f t="shared" si="302"/>
        <v>0</v>
      </c>
      <c r="O594" s="211">
        <f t="shared" si="302"/>
        <v>0</v>
      </c>
      <c r="P594" s="211">
        <f t="shared" si="302"/>
        <v>0</v>
      </c>
      <c r="Q594" s="211">
        <f t="shared" si="302"/>
        <v>0</v>
      </c>
      <c r="R594" s="211">
        <f t="shared" si="302"/>
        <v>0</v>
      </c>
      <c r="S594" s="211">
        <f t="shared" si="302"/>
        <v>0</v>
      </c>
      <c r="T594" s="211">
        <f t="shared" si="302"/>
        <v>0</v>
      </c>
      <c r="U594" s="211">
        <f t="shared" si="302"/>
        <v>0</v>
      </c>
      <c r="V594" s="211">
        <f t="shared" si="302"/>
        <v>0</v>
      </c>
    </row>
    <row r="595" spans="2:22">
      <c r="B595" s="147" t="s">
        <v>187</v>
      </c>
      <c r="C595" s="147" t="s">
        <v>37</v>
      </c>
      <c r="D595" s="306" t="s">
        <v>425</v>
      </c>
      <c r="E595" s="292">
        <f t="shared" si="293"/>
        <v>0</v>
      </c>
      <c r="F595" s="211">
        <f>IF($E$595=0,0,F288*$E$595)</f>
        <v>0</v>
      </c>
      <c r="G595" s="211">
        <f t="shared" ref="G595:V595" si="303">IF($E$595=0,0,G288*$E$595)</f>
        <v>0</v>
      </c>
      <c r="H595" s="211">
        <f t="shared" si="303"/>
        <v>0</v>
      </c>
      <c r="I595" s="211">
        <f t="shared" si="303"/>
        <v>0</v>
      </c>
      <c r="J595" s="211">
        <f t="shared" si="303"/>
        <v>0</v>
      </c>
      <c r="K595" s="211">
        <f t="shared" si="303"/>
        <v>0</v>
      </c>
      <c r="L595" s="211">
        <f t="shared" si="303"/>
        <v>0</v>
      </c>
      <c r="M595" s="211">
        <f t="shared" si="303"/>
        <v>0</v>
      </c>
      <c r="N595" s="211">
        <f t="shared" si="303"/>
        <v>0</v>
      </c>
      <c r="O595" s="211">
        <f t="shared" si="303"/>
        <v>0</v>
      </c>
      <c r="P595" s="211">
        <f t="shared" si="303"/>
        <v>0</v>
      </c>
      <c r="Q595" s="211">
        <f t="shared" si="303"/>
        <v>0</v>
      </c>
      <c r="R595" s="211">
        <f t="shared" si="303"/>
        <v>0</v>
      </c>
      <c r="S595" s="211">
        <f t="shared" si="303"/>
        <v>0</v>
      </c>
      <c r="T595" s="211">
        <f t="shared" si="303"/>
        <v>0</v>
      </c>
      <c r="U595" s="211">
        <f t="shared" si="303"/>
        <v>0</v>
      </c>
      <c r="V595" s="211">
        <f t="shared" si="303"/>
        <v>0</v>
      </c>
    </row>
    <row r="596" spans="2:22">
      <c r="B596" s="147" t="s">
        <v>354</v>
      </c>
      <c r="C596" s="147" t="s">
        <v>398</v>
      </c>
      <c r="D596" s="306" t="s">
        <v>424</v>
      </c>
      <c r="E596" s="292">
        <f t="shared" si="293"/>
        <v>0</v>
      </c>
      <c r="F596" s="211">
        <f>IF($E$596=0,0,F289*$E$596)</f>
        <v>0</v>
      </c>
      <c r="G596" s="211">
        <f t="shared" ref="G596:V596" si="304">IF($E$596=0,0,G289*$E$596)</f>
        <v>0</v>
      </c>
      <c r="H596" s="211">
        <f t="shared" si="304"/>
        <v>0</v>
      </c>
      <c r="I596" s="211">
        <f t="shared" si="304"/>
        <v>0</v>
      </c>
      <c r="J596" s="211">
        <f t="shared" si="304"/>
        <v>0</v>
      </c>
      <c r="K596" s="211">
        <f t="shared" si="304"/>
        <v>0</v>
      </c>
      <c r="L596" s="211">
        <f t="shared" si="304"/>
        <v>0</v>
      </c>
      <c r="M596" s="211">
        <f t="shared" si="304"/>
        <v>0</v>
      </c>
      <c r="N596" s="211">
        <f t="shared" si="304"/>
        <v>0</v>
      </c>
      <c r="O596" s="211">
        <f t="shared" si="304"/>
        <v>0</v>
      </c>
      <c r="P596" s="211">
        <f t="shared" si="304"/>
        <v>0</v>
      </c>
      <c r="Q596" s="211">
        <f t="shared" si="304"/>
        <v>0</v>
      </c>
      <c r="R596" s="211">
        <f t="shared" si="304"/>
        <v>0</v>
      </c>
      <c r="S596" s="211">
        <f t="shared" si="304"/>
        <v>0</v>
      </c>
      <c r="T596" s="211">
        <f t="shared" si="304"/>
        <v>0</v>
      </c>
      <c r="U596" s="211">
        <f t="shared" si="304"/>
        <v>0</v>
      </c>
      <c r="V596" s="211">
        <f t="shared" si="304"/>
        <v>0</v>
      </c>
    </row>
    <row r="597" spans="2:22">
      <c r="B597" s="147"/>
      <c r="C597" s="147"/>
      <c r="D597" s="306"/>
      <c r="F597" s="211"/>
      <c r="G597" s="211"/>
      <c r="H597" s="211"/>
      <c r="I597" s="211"/>
      <c r="J597" s="211"/>
      <c r="K597" s="211"/>
      <c r="L597" s="211"/>
      <c r="M597" s="211"/>
      <c r="N597" s="211"/>
      <c r="O597" s="211"/>
      <c r="P597" s="211"/>
      <c r="Q597" s="211"/>
      <c r="R597" s="211"/>
      <c r="S597" s="211"/>
      <c r="T597" s="211"/>
      <c r="U597" s="211"/>
      <c r="V597" s="211"/>
    </row>
    <row r="598" spans="2:22">
      <c r="B598" s="147" t="s">
        <v>197</v>
      </c>
      <c r="C598" s="147" t="s">
        <v>7</v>
      </c>
      <c r="D598" s="306" t="s">
        <v>198</v>
      </c>
      <c r="E598" s="292">
        <f t="shared" ref="E598:E608" si="305">E291</f>
        <v>0</v>
      </c>
      <c r="F598" s="211">
        <f>IF($E$598=0,0,F291*$E$598)</f>
        <v>0</v>
      </c>
      <c r="G598" s="211">
        <f t="shared" ref="G598:V598" si="306">IF($E$598=0,0,G291*$E$598)</f>
        <v>0</v>
      </c>
      <c r="H598" s="211">
        <f t="shared" si="306"/>
        <v>0</v>
      </c>
      <c r="I598" s="211">
        <f t="shared" si="306"/>
        <v>0</v>
      </c>
      <c r="J598" s="211">
        <f t="shared" si="306"/>
        <v>0</v>
      </c>
      <c r="K598" s="211">
        <f t="shared" si="306"/>
        <v>0</v>
      </c>
      <c r="L598" s="211">
        <f t="shared" si="306"/>
        <v>0</v>
      </c>
      <c r="M598" s="211">
        <f t="shared" si="306"/>
        <v>0</v>
      </c>
      <c r="N598" s="211">
        <f t="shared" si="306"/>
        <v>0</v>
      </c>
      <c r="O598" s="211">
        <f t="shared" si="306"/>
        <v>0</v>
      </c>
      <c r="P598" s="211">
        <f t="shared" si="306"/>
        <v>0</v>
      </c>
      <c r="Q598" s="211">
        <f t="shared" si="306"/>
        <v>0</v>
      </c>
      <c r="R598" s="211">
        <f t="shared" si="306"/>
        <v>0</v>
      </c>
      <c r="S598" s="211">
        <f t="shared" si="306"/>
        <v>0</v>
      </c>
      <c r="T598" s="211">
        <f t="shared" si="306"/>
        <v>0</v>
      </c>
      <c r="U598" s="211">
        <f t="shared" si="306"/>
        <v>0</v>
      </c>
      <c r="V598" s="211">
        <f t="shared" si="306"/>
        <v>0</v>
      </c>
    </row>
    <row r="599" spans="2:22">
      <c r="B599" s="147" t="s">
        <v>197</v>
      </c>
      <c r="C599" s="147" t="s">
        <v>8</v>
      </c>
      <c r="D599" s="306" t="s">
        <v>199</v>
      </c>
      <c r="E599" s="292">
        <f t="shared" si="305"/>
        <v>0</v>
      </c>
      <c r="F599" s="211">
        <f>IF($E$599=0,0,F292*$E$599)</f>
        <v>0</v>
      </c>
      <c r="G599" s="211">
        <f t="shared" ref="G599:V599" si="307">IF($E$599=0,0,G292*$E$599)</f>
        <v>0</v>
      </c>
      <c r="H599" s="211">
        <f t="shared" si="307"/>
        <v>0</v>
      </c>
      <c r="I599" s="211">
        <f t="shared" si="307"/>
        <v>0</v>
      </c>
      <c r="J599" s="211">
        <f t="shared" si="307"/>
        <v>0</v>
      </c>
      <c r="K599" s="211">
        <f t="shared" si="307"/>
        <v>0</v>
      </c>
      <c r="L599" s="211">
        <f t="shared" si="307"/>
        <v>0</v>
      </c>
      <c r="M599" s="211">
        <f t="shared" si="307"/>
        <v>0</v>
      </c>
      <c r="N599" s="211">
        <f t="shared" si="307"/>
        <v>0</v>
      </c>
      <c r="O599" s="211">
        <f t="shared" si="307"/>
        <v>0</v>
      </c>
      <c r="P599" s="211">
        <f t="shared" si="307"/>
        <v>0</v>
      </c>
      <c r="Q599" s="211">
        <f t="shared" si="307"/>
        <v>0</v>
      </c>
      <c r="R599" s="211">
        <f t="shared" si="307"/>
        <v>0</v>
      </c>
      <c r="S599" s="211">
        <f t="shared" si="307"/>
        <v>0</v>
      </c>
      <c r="T599" s="211">
        <f t="shared" si="307"/>
        <v>0</v>
      </c>
      <c r="U599" s="211">
        <f t="shared" si="307"/>
        <v>0</v>
      </c>
      <c r="V599" s="211">
        <f t="shared" si="307"/>
        <v>0</v>
      </c>
    </row>
    <row r="600" spans="2:22">
      <c r="B600" s="147" t="s">
        <v>197</v>
      </c>
      <c r="C600" s="147" t="s">
        <v>9</v>
      </c>
      <c r="D600" s="306" t="s">
        <v>200</v>
      </c>
      <c r="E600" s="292">
        <f t="shared" si="305"/>
        <v>0</v>
      </c>
      <c r="F600" s="211">
        <f>IF($E$600=0,0,F293*$E$600)</f>
        <v>0</v>
      </c>
      <c r="G600" s="211">
        <f t="shared" ref="G600:V600" si="308">IF($E$600=0,0,G293*$E$600)</f>
        <v>0</v>
      </c>
      <c r="H600" s="211">
        <f t="shared" si="308"/>
        <v>0</v>
      </c>
      <c r="I600" s="211">
        <f t="shared" si="308"/>
        <v>0</v>
      </c>
      <c r="J600" s="211">
        <f t="shared" si="308"/>
        <v>0</v>
      </c>
      <c r="K600" s="211">
        <f t="shared" si="308"/>
        <v>0</v>
      </c>
      <c r="L600" s="211">
        <f t="shared" si="308"/>
        <v>0</v>
      </c>
      <c r="M600" s="211">
        <f t="shared" si="308"/>
        <v>0</v>
      </c>
      <c r="N600" s="211">
        <f t="shared" si="308"/>
        <v>0</v>
      </c>
      <c r="O600" s="211">
        <f t="shared" si="308"/>
        <v>0</v>
      </c>
      <c r="P600" s="211">
        <f t="shared" si="308"/>
        <v>0</v>
      </c>
      <c r="Q600" s="211">
        <f t="shared" si="308"/>
        <v>0</v>
      </c>
      <c r="R600" s="211">
        <f t="shared" si="308"/>
        <v>0</v>
      </c>
      <c r="S600" s="211">
        <f t="shared" si="308"/>
        <v>0</v>
      </c>
      <c r="T600" s="211">
        <f t="shared" si="308"/>
        <v>0</v>
      </c>
      <c r="U600" s="211">
        <f t="shared" si="308"/>
        <v>0</v>
      </c>
      <c r="V600" s="211">
        <f t="shared" si="308"/>
        <v>0</v>
      </c>
    </row>
    <row r="601" spans="2:22">
      <c r="B601" s="147" t="s">
        <v>197</v>
      </c>
      <c r="C601" s="147" t="s">
        <v>202</v>
      </c>
      <c r="D601" s="306" t="s">
        <v>201</v>
      </c>
      <c r="E601" s="292">
        <f t="shared" si="305"/>
        <v>0</v>
      </c>
      <c r="F601" s="211">
        <f>IF($E$601=0,0,F294*$E$601)</f>
        <v>0</v>
      </c>
      <c r="G601" s="211">
        <f t="shared" ref="G601:V601" si="309">IF($E$601=0,0,G294*$E$601)</f>
        <v>0</v>
      </c>
      <c r="H601" s="211">
        <f t="shared" si="309"/>
        <v>0</v>
      </c>
      <c r="I601" s="211">
        <f t="shared" si="309"/>
        <v>0</v>
      </c>
      <c r="J601" s="211">
        <f t="shared" si="309"/>
        <v>0</v>
      </c>
      <c r="K601" s="211">
        <f t="shared" si="309"/>
        <v>0</v>
      </c>
      <c r="L601" s="211">
        <f t="shared" si="309"/>
        <v>0</v>
      </c>
      <c r="M601" s="211">
        <f t="shared" si="309"/>
        <v>0</v>
      </c>
      <c r="N601" s="211">
        <f t="shared" si="309"/>
        <v>0</v>
      </c>
      <c r="O601" s="211">
        <f t="shared" si="309"/>
        <v>0</v>
      </c>
      <c r="P601" s="211">
        <f t="shared" si="309"/>
        <v>0</v>
      </c>
      <c r="Q601" s="211">
        <f t="shared" si="309"/>
        <v>0</v>
      </c>
      <c r="R601" s="211">
        <f t="shared" si="309"/>
        <v>0</v>
      </c>
      <c r="S601" s="211">
        <f t="shared" si="309"/>
        <v>0</v>
      </c>
      <c r="T601" s="211">
        <f t="shared" si="309"/>
        <v>0</v>
      </c>
      <c r="U601" s="211">
        <f t="shared" si="309"/>
        <v>0</v>
      </c>
      <c r="V601" s="211">
        <f t="shared" si="309"/>
        <v>0</v>
      </c>
    </row>
    <row r="602" spans="2:22">
      <c r="B602" s="147" t="s">
        <v>197</v>
      </c>
      <c r="C602" s="147" t="s">
        <v>16</v>
      </c>
      <c r="D602" s="306" t="s">
        <v>203</v>
      </c>
      <c r="E602" s="292">
        <f t="shared" si="305"/>
        <v>0</v>
      </c>
      <c r="F602" s="211">
        <f>IF($E$602=0,0,F295*$E$602)</f>
        <v>0</v>
      </c>
      <c r="G602" s="211">
        <f t="shared" ref="G602:V602" si="310">IF($E$602=0,0,G295*$E$602)</f>
        <v>0</v>
      </c>
      <c r="H602" s="211">
        <f t="shared" si="310"/>
        <v>0</v>
      </c>
      <c r="I602" s="211">
        <f t="shared" si="310"/>
        <v>0</v>
      </c>
      <c r="J602" s="211">
        <f t="shared" si="310"/>
        <v>0</v>
      </c>
      <c r="K602" s="211">
        <f t="shared" si="310"/>
        <v>0</v>
      </c>
      <c r="L602" s="211">
        <f t="shared" si="310"/>
        <v>0</v>
      </c>
      <c r="M602" s="211">
        <f t="shared" si="310"/>
        <v>0</v>
      </c>
      <c r="N602" s="211">
        <f t="shared" si="310"/>
        <v>0</v>
      </c>
      <c r="O602" s="211">
        <f t="shared" si="310"/>
        <v>0</v>
      </c>
      <c r="P602" s="211">
        <f t="shared" si="310"/>
        <v>0</v>
      </c>
      <c r="Q602" s="211">
        <f t="shared" si="310"/>
        <v>0</v>
      </c>
      <c r="R602" s="211">
        <f t="shared" si="310"/>
        <v>0</v>
      </c>
      <c r="S602" s="211">
        <f t="shared" si="310"/>
        <v>0</v>
      </c>
      <c r="T602" s="211">
        <f t="shared" si="310"/>
        <v>0</v>
      </c>
      <c r="U602" s="211">
        <f t="shared" si="310"/>
        <v>0</v>
      </c>
      <c r="V602" s="211">
        <f t="shared" si="310"/>
        <v>0</v>
      </c>
    </row>
    <row r="603" spans="2:22">
      <c r="B603" s="147" t="s">
        <v>197</v>
      </c>
      <c r="C603" s="147" t="s">
        <v>362</v>
      </c>
      <c r="D603" s="306" t="s">
        <v>204</v>
      </c>
      <c r="E603" s="292">
        <f t="shared" si="305"/>
        <v>0</v>
      </c>
      <c r="F603" s="211">
        <f>IF($E$603=0,0,F296*$E$603)</f>
        <v>0</v>
      </c>
      <c r="G603" s="211">
        <f t="shared" ref="G603:V603" si="311">IF($E$603=0,0,G296*$E$603)</f>
        <v>0</v>
      </c>
      <c r="H603" s="211">
        <f t="shared" si="311"/>
        <v>0</v>
      </c>
      <c r="I603" s="211">
        <f t="shared" si="311"/>
        <v>0</v>
      </c>
      <c r="J603" s="211">
        <f t="shared" si="311"/>
        <v>0</v>
      </c>
      <c r="K603" s="211">
        <f t="shared" si="311"/>
        <v>0</v>
      </c>
      <c r="L603" s="211">
        <f t="shared" si="311"/>
        <v>0</v>
      </c>
      <c r="M603" s="211">
        <f t="shared" si="311"/>
        <v>0</v>
      </c>
      <c r="N603" s="211">
        <f t="shared" si="311"/>
        <v>0</v>
      </c>
      <c r="O603" s="211">
        <f t="shared" si="311"/>
        <v>0</v>
      </c>
      <c r="P603" s="211">
        <f t="shared" si="311"/>
        <v>0</v>
      </c>
      <c r="Q603" s="211">
        <f t="shared" si="311"/>
        <v>0</v>
      </c>
      <c r="R603" s="211">
        <f t="shared" si="311"/>
        <v>0</v>
      </c>
      <c r="S603" s="211">
        <f t="shared" si="311"/>
        <v>0</v>
      </c>
      <c r="T603" s="211">
        <f t="shared" si="311"/>
        <v>0</v>
      </c>
      <c r="U603" s="211">
        <f t="shared" si="311"/>
        <v>0</v>
      </c>
      <c r="V603" s="211">
        <f t="shared" si="311"/>
        <v>0</v>
      </c>
    </row>
    <row r="604" spans="2:22">
      <c r="B604" s="147" t="s">
        <v>197</v>
      </c>
      <c r="C604" s="147" t="s">
        <v>55</v>
      </c>
      <c r="D604" s="306" t="s">
        <v>205</v>
      </c>
      <c r="E604" s="292">
        <f t="shared" si="305"/>
        <v>0</v>
      </c>
      <c r="F604" s="211">
        <f>IF($E$604=0,0,F297*$E$604)</f>
        <v>0</v>
      </c>
      <c r="G604" s="211">
        <f t="shared" ref="G604:V604" si="312">IF($E$604=0,0,G297*$E$604)</f>
        <v>0</v>
      </c>
      <c r="H604" s="211">
        <f t="shared" si="312"/>
        <v>0</v>
      </c>
      <c r="I604" s="211">
        <f t="shared" si="312"/>
        <v>0</v>
      </c>
      <c r="J604" s="211">
        <f t="shared" si="312"/>
        <v>0</v>
      </c>
      <c r="K604" s="211">
        <f t="shared" si="312"/>
        <v>0</v>
      </c>
      <c r="L604" s="211">
        <f t="shared" si="312"/>
        <v>0</v>
      </c>
      <c r="M604" s="211">
        <f t="shared" si="312"/>
        <v>0</v>
      </c>
      <c r="N604" s="211">
        <f t="shared" si="312"/>
        <v>0</v>
      </c>
      <c r="O604" s="211">
        <f t="shared" si="312"/>
        <v>0</v>
      </c>
      <c r="P604" s="211">
        <f t="shared" si="312"/>
        <v>0</v>
      </c>
      <c r="Q604" s="211">
        <f t="shared" si="312"/>
        <v>0</v>
      </c>
      <c r="R604" s="211">
        <f t="shared" si="312"/>
        <v>0</v>
      </c>
      <c r="S604" s="211">
        <f t="shared" si="312"/>
        <v>0</v>
      </c>
      <c r="T604" s="211">
        <f t="shared" si="312"/>
        <v>0</v>
      </c>
      <c r="U604" s="211">
        <f t="shared" si="312"/>
        <v>0</v>
      </c>
      <c r="V604" s="211">
        <f t="shared" si="312"/>
        <v>0</v>
      </c>
    </row>
    <row r="605" spans="2:22">
      <c r="B605" s="147" t="s">
        <v>197</v>
      </c>
      <c r="C605" s="147" t="s">
        <v>25</v>
      </c>
      <c r="D605" s="306" t="s">
        <v>206</v>
      </c>
      <c r="E605" s="292">
        <f t="shared" si="305"/>
        <v>0</v>
      </c>
      <c r="F605" s="211">
        <f>IF($E$605=0,0,F298*$E$605)</f>
        <v>0</v>
      </c>
      <c r="G605" s="211">
        <f t="shared" ref="G605:V605" si="313">IF($E$605=0,0,G298*$E$605)</f>
        <v>0</v>
      </c>
      <c r="H605" s="211">
        <f t="shared" si="313"/>
        <v>0</v>
      </c>
      <c r="I605" s="211">
        <f t="shared" si="313"/>
        <v>0</v>
      </c>
      <c r="J605" s="211">
        <f t="shared" si="313"/>
        <v>0</v>
      </c>
      <c r="K605" s="211">
        <f t="shared" si="313"/>
        <v>0</v>
      </c>
      <c r="L605" s="211">
        <f t="shared" si="313"/>
        <v>0</v>
      </c>
      <c r="M605" s="211">
        <f t="shared" si="313"/>
        <v>0</v>
      </c>
      <c r="N605" s="211">
        <f t="shared" si="313"/>
        <v>0</v>
      </c>
      <c r="O605" s="211">
        <f t="shared" si="313"/>
        <v>0</v>
      </c>
      <c r="P605" s="211">
        <f t="shared" si="313"/>
        <v>0</v>
      </c>
      <c r="Q605" s="211">
        <f t="shared" si="313"/>
        <v>0</v>
      </c>
      <c r="R605" s="211">
        <f t="shared" si="313"/>
        <v>0</v>
      </c>
      <c r="S605" s="211">
        <f t="shared" si="313"/>
        <v>0</v>
      </c>
      <c r="T605" s="211">
        <f t="shared" si="313"/>
        <v>0</v>
      </c>
      <c r="U605" s="211">
        <f t="shared" si="313"/>
        <v>0</v>
      </c>
      <c r="V605" s="211">
        <f t="shared" si="313"/>
        <v>0</v>
      </c>
    </row>
    <row r="606" spans="2:22">
      <c r="B606" s="147" t="s">
        <v>197</v>
      </c>
      <c r="C606" s="147" t="s">
        <v>27</v>
      </c>
      <c r="D606" s="306" t="s">
        <v>207</v>
      </c>
      <c r="E606" s="292">
        <f t="shared" si="305"/>
        <v>0</v>
      </c>
      <c r="F606" s="211">
        <f>IF($E$606=0,0,F299*$E$606)</f>
        <v>0</v>
      </c>
      <c r="G606" s="211">
        <f t="shared" ref="G606:V606" si="314">IF($E$606=0,0,G299*$E$606)</f>
        <v>0</v>
      </c>
      <c r="H606" s="211">
        <f t="shared" si="314"/>
        <v>0</v>
      </c>
      <c r="I606" s="211">
        <f t="shared" si="314"/>
        <v>0</v>
      </c>
      <c r="J606" s="211">
        <f t="shared" si="314"/>
        <v>0</v>
      </c>
      <c r="K606" s="211">
        <f t="shared" si="314"/>
        <v>0</v>
      </c>
      <c r="L606" s="211">
        <f t="shared" si="314"/>
        <v>0</v>
      </c>
      <c r="M606" s="211">
        <f t="shared" si="314"/>
        <v>0</v>
      </c>
      <c r="N606" s="211">
        <f t="shared" si="314"/>
        <v>0</v>
      </c>
      <c r="O606" s="211">
        <f t="shared" si="314"/>
        <v>0</v>
      </c>
      <c r="P606" s="211">
        <f t="shared" si="314"/>
        <v>0</v>
      </c>
      <c r="Q606" s="211">
        <f t="shared" si="314"/>
        <v>0</v>
      </c>
      <c r="R606" s="211">
        <f t="shared" si="314"/>
        <v>0</v>
      </c>
      <c r="S606" s="211">
        <f t="shared" si="314"/>
        <v>0</v>
      </c>
      <c r="T606" s="211">
        <f t="shared" si="314"/>
        <v>0</v>
      </c>
      <c r="U606" s="211">
        <f t="shared" si="314"/>
        <v>0</v>
      </c>
      <c r="V606" s="211">
        <f t="shared" si="314"/>
        <v>0</v>
      </c>
    </row>
    <row r="607" spans="2:22">
      <c r="B607" s="147" t="s">
        <v>197</v>
      </c>
      <c r="C607" s="147" t="s">
        <v>37</v>
      </c>
      <c r="D607" s="306" t="s">
        <v>208</v>
      </c>
      <c r="E607" s="292">
        <f t="shared" si="305"/>
        <v>0</v>
      </c>
      <c r="F607" s="211">
        <f>IF($E$607=0,0,F300*$E$607)</f>
        <v>0</v>
      </c>
      <c r="G607" s="211">
        <f t="shared" ref="G607:V607" si="315">IF($E$607=0,0,G300*$E$607)</f>
        <v>0</v>
      </c>
      <c r="H607" s="211">
        <f t="shared" si="315"/>
        <v>0</v>
      </c>
      <c r="I607" s="211">
        <f t="shared" si="315"/>
        <v>0</v>
      </c>
      <c r="J607" s="211">
        <f t="shared" si="315"/>
        <v>0</v>
      </c>
      <c r="K607" s="211">
        <f t="shared" si="315"/>
        <v>0</v>
      </c>
      <c r="L607" s="211">
        <f t="shared" si="315"/>
        <v>0</v>
      </c>
      <c r="M607" s="211">
        <f t="shared" si="315"/>
        <v>0</v>
      </c>
      <c r="N607" s="211">
        <f t="shared" si="315"/>
        <v>0</v>
      </c>
      <c r="O607" s="211">
        <f t="shared" si="315"/>
        <v>0</v>
      </c>
      <c r="P607" s="211">
        <f t="shared" si="315"/>
        <v>0</v>
      </c>
      <c r="Q607" s="211">
        <f t="shared" si="315"/>
        <v>0</v>
      </c>
      <c r="R607" s="211">
        <f t="shared" si="315"/>
        <v>0</v>
      </c>
      <c r="S607" s="211">
        <f t="shared" si="315"/>
        <v>0</v>
      </c>
      <c r="T607" s="211">
        <f t="shared" si="315"/>
        <v>0</v>
      </c>
      <c r="U607" s="211">
        <f t="shared" si="315"/>
        <v>0</v>
      </c>
      <c r="V607" s="211">
        <f t="shared" si="315"/>
        <v>0</v>
      </c>
    </row>
    <row r="608" spans="2:22">
      <c r="B608" s="147" t="s">
        <v>10</v>
      </c>
      <c r="C608" s="147" t="s">
        <v>398</v>
      </c>
      <c r="D608" s="306" t="s">
        <v>426</v>
      </c>
      <c r="E608" s="292">
        <f t="shared" si="305"/>
        <v>0</v>
      </c>
      <c r="F608" s="211">
        <f>IF($E$608=0,0,F301*$E$608)</f>
        <v>0</v>
      </c>
      <c r="G608" s="211">
        <f t="shared" ref="G608:V608" si="316">IF($E$608=0,0,G301*$E$608)</f>
        <v>0</v>
      </c>
      <c r="H608" s="211">
        <f t="shared" si="316"/>
        <v>0</v>
      </c>
      <c r="I608" s="211">
        <f t="shared" si="316"/>
        <v>0</v>
      </c>
      <c r="J608" s="211">
        <f t="shared" si="316"/>
        <v>0</v>
      </c>
      <c r="K608" s="211">
        <f t="shared" si="316"/>
        <v>0</v>
      </c>
      <c r="L608" s="211">
        <f t="shared" si="316"/>
        <v>0</v>
      </c>
      <c r="M608" s="211">
        <f t="shared" si="316"/>
        <v>0</v>
      </c>
      <c r="N608" s="211">
        <f t="shared" si="316"/>
        <v>0</v>
      </c>
      <c r="O608" s="211">
        <f t="shared" si="316"/>
        <v>0</v>
      </c>
      <c r="P608" s="211">
        <f t="shared" si="316"/>
        <v>0</v>
      </c>
      <c r="Q608" s="211">
        <f t="shared" si="316"/>
        <v>0</v>
      </c>
      <c r="R608" s="211">
        <f t="shared" si="316"/>
        <v>0</v>
      </c>
      <c r="S608" s="211">
        <f t="shared" si="316"/>
        <v>0</v>
      </c>
      <c r="T608" s="211">
        <f t="shared" si="316"/>
        <v>0</v>
      </c>
      <c r="U608" s="211">
        <f t="shared" si="316"/>
        <v>0</v>
      </c>
      <c r="V608" s="211">
        <f t="shared" si="316"/>
        <v>0</v>
      </c>
    </row>
    <row r="609" spans="2:22">
      <c r="B609" s="147"/>
      <c r="C609" s="147"/>
      <c r="D609" s="306"/>
      <c r="F609" s="211"/>
      <c r="G609" s="211"/>
      <c r="H609" s="211"/>
      <c r="I609" s="211"/>
      <c r="J609" s="211"/>
      <c r="K609" s="211"/>
      <c r="L609" s="211"/>
      <c r="M609" s="211"/>
      <c r="N609" s="211"/>
      <c r="O609" s="211"/>
      <c r="P609" s="211"/>
      <c r="Q609" s="211"/>
      <c r="R609" s="211"/>
      <c r="S609" s="211"/>
      <c r="T609" s="211"/>
      <c r="U609" s="211"/>
      <c r="V609" s="211"/>
    </row>
    <row r="610" spans="2:22">
      <c r="B610" s="147" t="s">
        <v>429</v>
      </c>
      <c r="C610" s="147" t="s">
        <v>7</v>
      </c>
      <c r="D610" s="306" t="s">
        <v>432</v>
      </c>
      <c r="E610" s="292">
        <f t="shared" ref="E610:E619" si="317">E303</f>
        <v>0</v>
      </c>
      <c r="F610" s="211">
        <f>IF($E$610=0,0,F303*$E$610)</f>
        <v>0</v>
      </c>
      <c r="G610" s="211">
        <f t="shared" ref="G610:V610" si="318">IF($E$610=0,0,G303*$E$610)</f>
        <v>0</v>
      </c>
      <c r="H610" s="211">
        <f t="shared" si="318"/>
        <v>0</v>
      </c>
      <c r="I610" s="211">
        <f t="shared" si="318"/>
        <v>0</v>
      </c>
      <c r="J610" s="211">
        <f t="shared" si="318"/>
        <v>0</v>
      </c>
      <c r="K610" s="211">
        <f t="shared" si="318"/>
        <v>0</v>
      </c>
      <c r="L610" s="211">
        <f t="shared" si="318"/>
        <v>0</v>
      </c>
      <c r="M610" s="211">
        <f t="shared" si="318"/>
        <v>0</v>
      </c>
      <c r="N610" s="211">
        <f t="shared" si="318"/>
        <v>0</v>
      </c>
      <c r="O610" s="211">
        <f t="shared" si="318"/>
        <v>0</v>
      </c>
      <c r="P610" s="211">
        <f t="shared" si="318"/>
        <v>0</v>
      </c>
      <c r="Q610" s="211">
        <f t="shared" si="318"/>
        <v>0</v>
      </c>
      <c r="R610" s="211">
        <f t="shared" si="318"/>
        <v>0</v>
      </c>
      <c r="S610" s="211">
        <f t="shared" si="318"/>
        <v>0</v>
      </c>
      <c r="T610" s="211">
        <f t="shared" si="318"/>
        <v>0</v>
      </c>
      <c r="U610" s="211">
        <f t="shared" si="318"/>
        <v>0</v>
      </c>
      <c r="V610" s="211">
        <f t="shared" si="318"/>
        <v>0</v>
      </c>
    </row>
    <row r="611" spans="2:22">
      <c r="B611" s="147" t="s">
        <v>429</v>
      </c>
      <c r="C611" s="147" t="s">
        <v>8</v>
      </c>
      <c r="D611" s="306" t="s">
        <v>433</v>
      </c>
      <c r="E611" s="292">
        <f t="shared" si="317"/>
        <v>0</v>
      </c>
      <c r="F611" s="211">
        <f>IF($E$611=0,0,F304*$E$611)</f>
        <v>0</v>
      </c>
      <c r="G611" s="211">
        <f t="shared" ref="G611:V611" si="319">IF($E$611=0,0,G304*$E$611)</f>
        <v>0</v>
      </c>
      <c r="H611" s="211">
        <f t="shared" si="319"/>
        <v>0</v>
      </c>
      <c r="I611" s="211">
        <f t="shared" si="319"/>
        <v>0</v>
      </c>
      <c r="J611" s="211">
        <f t="shared" si="319"/>
        <v>0</v>
      </c>
      <c r="K611" s="211">
        <f t="shared" si="319"/>
        <v>0</v>
      </c>
      <c r="L611" s="211">
        <f t="shared" si="319"/>
        <v>0</v>
      </c>
      <c r="M611" s="211">
        <f t="shared" si="319"/>
        <v>0</v>
      </c>
      <c r="N611" s="211">
        <f t="shared" si="319"/>
        <v>0</v>
      </c>
      <c r="O611" s="211">
        <f t="shared" si="319"/>
        <v>0</v>
      </c>
      <c r="P611" s="211">
        <f t="shared" si="319"/>
        <v>0</v>
      </c>
      <c r="Q611" s="211">
        <f t="shared" si="319"/>
        <v>0</v>
      </c>
      <c r="R611" s="211">
        <f t="shared" si="319"/>
        <v>0</v>
      </c>
      <c r="S611" s="211">
        <f t="shared" si="319"/>
        <v>0</v>
      </c>
      <c r="T611" s="211">
        <f t="shared" si="319"/>
        <v>0</v>
      </c>
      <c r="U611" s="211">
        <f t="shared" si="319"/>
        <v>0</v>
      </c>
      <c r="V611" s="211">
        <f t="shared" si="319"/>
        <v>0</v>
      </c>
    </row>
    <row r="612" spans="2:22">
      <c r="B612" s="147" t="s">
        <v>429</v>
      </c>
      <c r="C612" s="147" t="s">
        <v>9</v>
      </c>
      <c r="D612" s="306" t="s">
        <v>434</v>
      </c>
      <c r="E612" s="292">
        <f t="shared" si="317"/>
        <v>0</v>
      </c>
      <c r="F612" s="211">
        <f>IF($E$612=0,0,F305*$E$612)</f>
        <v>0</v>
      </c>
      <c r="G612" s="211">
        <f t="shared" ref="G612:V612" si="320">IF($E$612=0,0,G305*$E$612)</f>
        <v>0</v>
      </c>
      <c r="H612" s="211">
        <f t="shared" si="320"/>
        <v>0</v>
      </c>
      <c r="I612" s="211">
        <f t="shared" si="320"/>
        <v>0</v>
      </c>
      <c r="J612" s="211">
        <f t="shared" si="320"/>
        <v>0</v>
      </c>
      <c r="K612" s="211">
        <f t="shared" si="320"/>
        <v>0</v>
      </c>
      <c r="L612" s="211">
        <f t="shared" si="320"/>
        <v>0</v>
      </c>
      <c r="M612" s="211">
        <f t="shared" si="320"/>
        <v>0</v>
      </c>
      <c r="N612" s="211">
        <f t="shared" si="320"/>
        <v>0</v>
      </c>
      <c r="O612" s="211">
        <f t="shared" si="320"/>
        <v>0</v>
      </c>
      <c r="P612" s="211">
        <f t="shared" si="320"/>
        <v>0</v>
      </c>
      <c r="Q612" s="211">
        <f t="shared" si="320"/>
        <v>0</v>
      </c>
      <c r="R612" s="211">
        <f t="shared" si="320"/>
        <v>0</v>
      </c>
      <c r="S612" s="211">
        <f t="shared" si="320"/>
        <v>0</v>
      </c>
      <c r="T612" s="211">
        <f t="shared" si="320"/>
        <v>0</v>
      </c>
      <c r="U612" s="211">
        <f t="shared" si="320"/>
        <v>0</v>
      </c>
      <c r="V612" s="211">
        <f t="shared" si="320"/>
        <v>0</v>
      </c>
    </row>
    <row r="613" spans="2:22">
      <c r="B613" s="147" t="s">
        <v>429</v>
      </c>
      <c r="C613" s="147" t="s">
        <v>431</v>
      </c>
      <c r="D613" s="306" t="s">
        <v>435</v>
      </c>
      <c r="E613" s="292">
        <f t="shared" si="317"/>
        <v>0</v>
      </c>
      <c r="F613" s="211">
        <f>IF($E$613=0,0,F306*$E$613)</f>
        <v>0</v>
      </c>
      <c r="G613" s="211">
        <f t="shared" ref="G613:V613" si="321">IF($E$613=0,0,G306*$E$613)</f>
        <v>0</v>
      </c>
      <c r="H613" s="211">
        <f t="shared" si="321"/>
        <v>0</v>
      </c>
      <c r="I613" s="211">
        <f t="shared" si="321"/>
        <v>0</v>
      </c>
      <c r="J613" s="211">
        <f t="shared" si="321"/>
        <v>0</v>
      </c>
      <c r="K613" s="211">
        <f t="shared" si="321"/>
        <v>0</v>
      </c>
      <c r="L613" s="211">
        <f t="shared" si="321"/>
        <v>0</v>
      </c>
      <c r="M613" s="211">
        <f t="shared" si="321"/>
        <v>0</v>
      </c>
      <c r="N613" s="211">
        <f t="shared" si="321"/>
        <v>0</v>
      </c>
      <c r="O613" s="211">
        <f t="shared" si="321"/>
        <v>0</v>
      </c>
      <c r="P613" s="211">
        <f t="shared" si="321"/>
        <v>0</v>
      </c>
      <c r="Q613" s="211">
        <f t="shared" si="321"/>
        <v>0</v>
      </c>
      <c r="R613" s="211">
        <f t="shared" si="321"/>
        <v>0</v>
      </c>
      <c r="S613" s="211">
        <f t="shared" si="321"/>
        <v>0</v>
      </c>
      <c r="T613" s="211">
        <f t="shared" si="321"/>
        <v>0</v>
      </c>
      <c r="U613" s="211">
        <f t="shared" si="321"/>
        <v>0</v>
      </c>
      <c r="V613" s="211">
        <f t="shared" si="321"/>
        <v>0</v>
      </c>
    </row>
    <row r="614" spans="2:22">
      <c r="B614" s="147" t="s">
        <v>429</v>
      </c>
      <c r="C614" s="147" t="s">
        <v>55</v>
      </c>
      <c r="D614" s="306" t="s">
        <v>436</v>
      </c>
      <c r="E614" s="292">
        <f t="shared" si="317"/>
        <v>0</v>
      </c>
      <c r="F614" s="211">
        <f>IF($E$614=0,0,F307*$E$614)</f>
        <v>0</v>
      </c>
      <c r="G614" s="211">
        <f t="shared" ref="G614:V614" si="322">IF($E$614=0,0,G307*$E$614)</f>
        <v>0</v>
      </c>
      <c r="H614" s="211">
        <f t="shared" si="322"/>
        <v>0</v>
      </c>
      <c r="I614" s="211">
        <f t="shared" si="322"/>
        <v>0</v>
      </c>
      <c r="J614" s="211">
        <f t="shared" si="322"/>
        <v>0</v>
      </c>
      <c r="K614" s="211">
        <f t="shared" si="322"/>
        <v>0</v>
      </c>
      <c r="L614" s="211">
        <f t="shared" si="322"/>
        <v>0</v>
      </c>
      <c r="M614" s="211">
        <f t="shared" si="322"/>
        <v>0</v>
      </c>
      <c r="N614" s="211">
        <f t="shared" si="322"/>
        <v>0</v>
      </c>
      <c r="O614" s="211">
        <f t="shared" si="322"/>
        <v>0</v>
      </c>
      <c r="P614" s="211">
        <f t="shared" si="322"/>
        <v>0</v>
      </c>
      <c r="Q614" s="211">
        <f t="shared" si="322"/>
        <v>0</v>
      </c>
      <c r="R614" s="211">
        <f t="shared" si="322"/>
        <v>0</v>
      </c>
      <c r="S614" s="211">
        <f t="shared" si="322"/>
        <v>0</v>
      </c>
      <c r="T614" s="211">
        <f t="shared" si="322"/>
        <v>0</v>
      </c>
      <c r="U614" s="211">
        <f t="shared" si="322"/>
        <v>0</v>
      </c>
      <c r="V614" s="211">
        <f t="shared" si="322"/>
        <v>0</v>
      </c>
    </row>
    <row r="615" spans="2:22">
      <c r="B615" s="147" t="s">
        <v>429</v>
      </c>
      <c r="C615" s="147" t="s">
        <v>25</v>
      </c>
      <c r="D615" s="306" t="s">
        <v>438</v>
      </c>
      <c r="E615" s="292">
        <f t="shared" si="317"/>
        <v>0</v>
      </c>
      <c r="F615" s="211">
        <f>IF($E$615=0,0,F308*$E$615)</f>
        <v>0</v>
      </c>
      <c r="G615" s="211">
        <f t="shared" ref="G615:V615" si="323">IF($E$615=0,0,G308*$E$615)</f>
        <v>0</v>
      </c>
      <c r="H615" s="211">
        <f t="shared" si="323"/>
        <v>0</v>
      </c>
      <c r="I615" s="211">
        <f t="shared" si="323"/>
        <v>0</v>
      </c>
      <c r="J615" s="211">
        <f t="shared" si="323"/>
        <v>0</v>
      </c>
      <c r="K615" s="211">
        <f t="shared" si="323"/>
        <v>0</v>
      </c>
      <c r="L615" s="211">
        <f t="shared" si="323"/>
        <v>0</v>
      </c>
      <c r="M615" s="211">
        <f t="shared" si="323"/>
        <v>0</v>
      </c>
      <c r="N615" s="211">
        <f t="shared" si="323"/>
        <v>0</v>
      </c>
      <c r="O615" s="211">
        <f t="shared" si="323"/>
        <v>0</v>
      </c>
      <c r="P615" s="211">
        <f t="shared" si="323"/>
        <v>0</v>
      </c>
      <c r="Q615" s="211">
        <f t="shared" si="323"/>
        <v>0</v>
      </c>
      <c r="R615" s="211">
        <f t="shared" si="323"/>
        <v>0</v>
      </c>
      <c r="S615" s="211">
        <f t="shared" si="323"/>
        <v>0</v>
      </c>
      <c r="T615" s="211">
        <f t="shared" si="323"/>
        <v>0</v>
      </c>
      <c r="U615" s="211">
        <f t="shared" si="323"/>
        <v>0</v>
      </c>
      <c r="V615" s="211">
        <f t="shared" si="323"/>
        <v>0</v>
      </c>
    </row>
    <row r="616" spans="2:22">
      <c r="B616" s="147" t="s">
        <v>429</v>
      </c>
      <c r="C616" s="147" t="s">
        <v>27</v>
      </c>
      <c r="D616" s="306" t="s">
        <v>440</v>
      </c>
      <c r="E616" s="292">
        <f t="shared" si="317"/>
        <v>0</v>
      </c>
      <c r="F616" s="211">
        <f>IF($E$616=0,0,F309*$E$616)</f>
        <v>0</v>
      </c>
      <c r="G616" s="211">
        <f t="shared" ref="G616:V616" si="324">IF($E$616=0,0,G309*$E$616)</f>
        <v>0</v>
      </c>
      <c r="H616" s="211">
        <f t="shared" si="324"/>
        <v>0</v>
      </c>
      <c r="I616" s="211">
        <f t="shared" si="324"/>
        <v>0</v>
      </c>
      <c r="J616" s="211">
        <f t="shared" si="324"/>
        <v>0</v>
      </c>
      <c r="K616" s="211">
        <f t="shared" si="324"/>
        <v>0</v>
      </c>
      <c r="L616" s="211">
        <f t="shared" si="324"/>
        <v>0</v>
      </c>
      <c r="M616" s="211">
        <f t="shared" si="324"/>
        <v>0</v>
      </c>
      <c r="N616" s="211">
        <f t="shared" si="324"/>
        <v>0</v>
      </c>
      <c r="O616" s="211">
        <f t="shared" si="324"/>
        <v>0</v>
      </c>
      <c r="P616" s="211">
        <f t="shared" si="324"/>
        <v>0</v>
      </c>
      <c r="Q616" s="211">
        <f t="shared" si="324"/>
        <v>0</v>
      </c>
      <c r="R616" s="211">
        <f t="shared" si="324"/>
        <v>0</v>
      </c>
      <c r="S616" s="211">
        <f t="shared" si="324"/>
        <v>0</v>
      </c>
      <c r="T616" s="211">
        <f t="shared" si="324"/>
        <v>0</v>
      </c>
      <c r="U616" s="211">
        <f t="shared" si="324"/>
        <v>0</v>
      </c>
      <c r="V616" s="211">
        <f t="shared" si="324"/>
        <v>0</v>
      </c>
    </row>
    <row r="617" spans="2:22">
      <c r="B617" s="147" t="s">
        <v>429</v>
      </c>
      <c r="C617" s="147" t="s">
        <v>37</v>
      </c>
      <c r="D617" s="306" t="s">
        <v>442</v>
      </c>
      <c r="E617" s="292">
        <f t="shared" si="317"/>
        <v>0</v>
      </c>
      <c r="F617" s="211">
        <f>IF($E$617=0,0,F310*$E$617)</f>
        <v>0</v>
      </c>
      <c r="G617" s="211">
        <f t="shared" ref="G617:V617" si="325">IF($E$617=0,0,G310*$E$617)</f>
        <v>0</v>
      </c>
      <c r="H617" s="211">
        <f t="shared" si="325"/>
        <v>0</v>
      </c>
      <c r="I617" s="211">
        <f t="shared" si="325"/>
        <v>0</v>
      </c>
      <c r="J617" s="211">
        <f t="shared" si="325"/>
        <v>0</v>
      </c>
      <c r="K617" s="211">
        <f t="shared" si="325"/>
        <v>0</v>
      </c>
      <c r="L617" s="211">
        <f t="shared" si="325"/>
        <v>0</v>
      </c>
      <c r="M617" s="211">
        <f t="shared" si="325"/>
        <v>0</v>
      </c>
      <c r="N617" s="211">
        <f t="shared" si="325"/>
        <v>0</v>
      </c>
      <c r="O617" s="211">
        <f t="shared" si="325"/>
        <v>0</v>
      </c>
      <c r="P617" s="211">
        <f t="shared" si="325"/>
        <v>0</v>
      </c>
      <c r="Q617" s="211">
        <f t="shared" si="325"/>
        <v>0</v>
      </c>
      <c r="R617" s="211">
        <f t="shared" si="325"/>
        <v>0</v>
      </c>
      <c r="S617" s="211">
        <f t="shared" si="325"/>
        <v>0</v>
      </c>
      <c r="T617" s="211">
        <f t="shared" si="325"/>
        <v>0</v>
      </c>
      <c r="U617" s="211">
        <f t="shared" si="325"/>
        <v>0</v>
      </c>
      <c r="V617" s="211">
        <f t="shared" si="325"/>
        <v>0</v>
      </c>
    </row>
    <row r="618" spans="2:22">
      <c r="B618" s="147" t="s">
        <v>429</v>
      </c>
      <c r="C618" s="147" t="s">
        <v>39</v>
      </c>
      <c r="D618" s="306" t="s">
        <v>443</v>
      </c>
      <c r="E618" s="292">
        <f t="shared" si="317"/>
        <v>0</v>
      </c>
      <c r="F618" s="211">
        <f>IF($E$618=0,0,F311*$E$618)</f>
        <v>0</v>
      </c>
      <c r="G618" s="211">
        <f t="shared" ref="G618:V618" si="326">IF($E$618=0,0,G311*$E$618)</f>
        <v>0</v>
      </c>
      <c r="H618" s="211">
        <f t="shared" si="326"/>
        <v>0</v>
      </c>
      <c r="I618" s="211">
        <f t="shared" si="326"/>
        <v>0</v>
      </c>
      <c r="J618" s="211">
        <f t="shared" si="326"/>
        <v>0</v>
      </c>
      <c r="K618" s="211">
        <f t="shared" si="326"/>
        <v>0</v>
      </c>
      <c r="L618" s="211">
        <f t="shared" si="326"/>
        <v>0</v>
      </c>
      <c r="M618" s="211">
        <f t="shared" si="326"/>
        <v>0</v>
      </c>
      <c r="N618" s="211">
        <f t="shared" si="326"/>
        <v>0</v>
      </c>
      <c r="O618" s="211">
        <f t="shared" si="326"/>
        <v>0</v>
      </c>
      <c r="P618" s="211">
        <f t="shared" si="326"/>
        <v>0</v>
      </c>
      <c r="Q618" s="211">
        <f t="shared" si="326"/>
        <v>0</v>
      </c>
      <c r="R618" s="211">
        <f t="shared" si="326"/>
        <v>0</v>
      </c>
      <c r="S618" s="211">
        <f t="shared" si="326"/>
        <v>0</v>
      </c>
      <c r="T618" s="211">
        <f t="shared" si="326"/>
        <v>0</v>
      </c>
      <c r="U618" s="211">
        <f t="shared" si="326"/>
        <v>0</v>
      </c>
      <c r="V618" s="211">
        <f t="shared" si="326"/>
        <v>0</v>
      </c>
    </row>
    <row r="619" spans="2:22">
      <c r="B619" s="147" t="s">
        <v>430</v>
      </c>
      <c r="C619" s="147" t="s">
        <v>398</v>
      </c>
      <c r="D619" s="306" t="s">
        <v>444</v>
      </c>
      <c r="E619" s="292">
        <f t="shared" si="317"/>
        <v>0</v>
      </c>
      <c r="F619" s="211">
        <f>IF($E$619=0,0,F312*$E$619)</f>
        <v>0</v>
      </c>
      <c r="G619" s="211">
        <f t="shared" ref="G619:V619" si="327">IF($E$619=0,0,G312*$E$619)</f>
        <v>0</v>
      </c>
      <c r="H619" s="211">
        <f t="shared" si="327"/>
        <v>0</v>
      </c>
      <c r="I619" s="211">
        <f t="shared" si="327"/>
        <v>0</v>
      </c>
      <c r="J619" s="211">
        <f t="shared" si="327"/>
        <v>0</v>
      </c>
      <c r="K619" s="211">
        <f t="shared" si="327"/>
        <v>0</v>
      </c>
      <c r="L619" s="211">
        <f t="shared" si="327"/>
        <v>0</v>
      </c>
      <c r="M619" s="211">
        <f t="shared" si="327"/>
        <v>0</v>
      </c>
      <c r="N619" s="211">
        <f t="shared" si="327"/>
        <v>0</v>
      </c>
      <c r="O619" s="211">
        <f t="shared" si="327"/>
        <v>0</v>
      </c>
      <c r="P619" s="211">
        <f t="shared" si="327"/>
        <v>0</v>
      </c>
      <c r="Q619" s="211">
        <f t="shared" si="327"/>
        <v>0</v>
      </c>
      <c r="R619" s="211">
        <f t="shared" si="327"/>
        <v>0</v>
      </c>
      <c r="S619" s="211">
        <f t="shared" si="327"/>
        <v>0</v>
      </c>
      <c r="T619" s="211">
        <f t="shared" si="327"/>
        <v>0</v>
      </c>
      <c r="U619" s="211">
        <f t="shared" si="327"/>
        <v>0</v>
      </c>
      <c r="V619" s="211">
        <f t="shared" si="327"/>
        <v>0</v>
      </c>
    </row>
    <row r="620" spans="2:22">
      <c r="B620" s="147"/>
      <c r="C620" s="147"/>
      <c r="D620" s="306"/>
      <c r="F620" s="211"/>
      <c r="G620" s="211"/>
      <c r="H620" s="211"/>
      <c r="I620" s="211"/>
      <c r="J620" s="211"/>
      <c r="K620" s="211"/>
      <c r="L620" s="211"/>
      <c r="M620" s="211"/>
      <c r="N620" s="211"/>
      <c r="O620" s="211"/>
      <c r="P620" s="211"/>
      <c r="Q620" s="211"/>
      <c r="R620" s="211"/>
      <c r="S620" s="211"/>
      <c r="T620" s="211"/>
      <c r="U620" s="211"/>
      <c r="V620" s="211"/>
    </row>
    <row r="621" spans="2:22">
      <c r="B621" s="147" t="s">
        <v>445</v>
      </c>
      <c r="C621" s="147" t="s">
        <v>9</v>
      </c>
      <c r="D621" s="306" t="s">
        <v>437</v>
      </c>
      <c r="E621" s="292">
        <f t="shared" ref="E621:E626" si="328">E314</f>
        <v>0</v>
      </c>
      <c r="F621" s="211">
        <f>IF($E$621=0,0,F314*$E$621)</f>
        <v>0</v>
      </c>
      <c r="G621" s="211">
        <f t="shared" ref="G621:V621" si="329">IF($E$621=0,0,G314*$E$621)</f>
        <v>0</v>
      </c>
      <c r="H621" s="211">
        <f t="shared" si="329"/>
        <v>0</v>
      </c>
      <c r="I621" s="211">
        <f t="shared" si="329"/>
        <v>0</v>
      </c>
      <c r="J621" s="211">
        <f t="shared" si="329"/>
        <v>0</v>
      </c>
      <c r="K621" s="211">
        <f t="shared" si="329"/>
        <v>0</v>
      </c>
      <c r="L621" s="211">
        <f t="shared" si="329"/>
        <v>0</v>
      </c>
      <c r="M621" s="211">
        <f t="shared" si="329"/>
        <v>0</v>
      </c>
      <c r="N621" s="211">
        <f t="shared" si="329"/>
        <v>0</v>
      </c>
      <c r="O621" s="211">
        <f t="shared" si="329"/>
        <v>0</v>
      </c>
      <c r="P621" s="211">
        <f t="shared" si="329"/>
        <v>0</v>
      </c>
      <c r="Q621" s="211">
        <f t="shared" si="329"/>
        <v>0</v>
      </c>
      <c r="R621" s="211">
        <f t="shared" si="329"/>
        <v>0</v>
      </c>
      <c r="S621" s="211">
        <f t="shared" si="329"/>
        <v>0</v>
      </c>
      <c r="T621" s="211">
        <f t="shared" si="329"/>
        <v>0</v>
      </c>
      <c r="U621" s="211">
        <f t="shared" si="329"/>
        <v>0</v>
      </c>
      <c r="V621" s="211">
        <f t="shared" si="329"/>
        <v>0</v>
      </c>
    </row>
    <row r="622" spans="2:22">
      <c r="B622" s="147" t="s">
        <v>445</v>
      </c>
      <c r="C622" s="147" t="s">
        <v>16</v>
      </c>
      <c r="D622" s="306" t="s">
        <v>439</v>
      </c>
      <c r="E622" s="292">
        <f t="shared" si="328"/>
        <v>0</v>
      </c>
      <c r="F622" s="211">
        <f>IF($E$622=0,0,F315*$E$622)</f>
        <v>0</v>
      </c>
      <c r="G622" s="211">
        <f t="shared" ref="G622:V622" si="330">IF($E$622=0,0,G315*$E$622)</f>
        <v>0</v>
      </c>
      <c r="H622" s="211">
        <f t="shared" si="330"/>
        <v>0</v>
      </c>
      <c r="I622" s="211">
        <f t="shared" si="330"/>
        <v>0</v>
      </c>
      <c r="J622" s="211">
        <f t="shared" si="330"/>
        <v>0</v>
      </c>
      <c r="K622" s="211">
        <f t="shared" si="330"/>
        <v>0</v>
      </c>
      <c r="L622" s="211">
        <f t="shared" si="330"/>
        <v>0</v>
      </c>
      <c r="M622" s="211">
        <f t="shared" si="330"/>
        <v>0</v>
      </c>
      <c r="N622" s="211">
        <f t="shared" si="330"/>
        <v>0</v>
      </c>
      <c r="O622" s="211">
        <f t="shared" si="330"/>
        <v>0</v>
      </c>
      <c r="P622" s="211">
        <f t="shared" si="330"/>
        <v>0</v>
      </c>
      <c r="Q622" s="211">
        <f t="shared" si="330"/>
        <v>0</v>
      </c>
      <c r="R622" s="211">
        <f t="shared" si="330"/>
        <v>0</v>
      </c>
      <c r="S622" s="211">
        <f t="shared" si="330"/>
        <v>0</v>
      </c>
      <c r="T622" s="211">
        <f t="shared" si="330"/>
        <v>0</v>
      </c>
      <c r="U622" s="211">
        <f t="shared" si="330"/>
        <v>0</v>
      </c>
      <c r="V622" s="211">
        <f t="shared" si="330"/>
        <v>0</v>
      </c>
    </row>
    <row r="623" spans="2:22">
      <c r="B623" s="147" t="s">
        <v>445</v>
      </c>
      <c r="C623" s="147" t="s">
        <v>25</v>
      </c>
      <c r="D623" s="306" t="s">
        <v>441</v>
      </c>
      <c r="E623" s="292">
        <f t="shared" si="328"/>
        <v>0</v>
      </c>
      <c r="F623" s="211">
        <f>IF($E$623=0,0,F316*$E$623)</f>
        <v>0</v>
      </c>
      <c r="G623" s="211">
        <f t="shared" ref="G623:V623" si="331">IF($E$623=0,0,G316*$E$623)</f>
        <v>0</v>
      </c>
      <c r="H623" s="211">
        <f t="shared" si="331"/>
        <v>0</v>
      </c>
      <c r="I623" s="211">
        <f t="shared" si="331"/>
        <v>0</v>
      </c>
      <c r="J623" s="211">
        <f t="shared" si="331"/>
        <v>0</v>
      </c>
      <c r="K623" s="211">
        <f t="shared" si="331"/>
        <v>0</v>
      </c>
      <c r="L623" s="211">
        <f t="shared" si="331"/>
        <v>0</v>
      </c>
      <c r="M623" s="211">
        <f t="shared" si="331"/>
        <v>0</v>
      </c>
      <c r="N623" s="211">
        <f t="shared" si="331"/>
        <v>0</v>
      </c>
      <c r="O623" s="211">
        <f t="shared" si="331"/>
        <v>0</v>
      </c>
      <c r="P623" s="211">
        <f t="shared" si="331"/>
        <v>0</v>
      </c>
      <c r="Q623" s="211">
        <f t="shared" si="331"/>
        <v>0</v>
      </c>
      <c r="R623" s="211">
        <f t="shared" si="331"/>
        <v>0</v>
      </c>
      <c r="S623" s="211">
        <f t="shared" si="331"/>
        <v>0</v>
      </c>
      <c r="T623" s="211">
        <f t="shared" si="331"/>
        <v>0</v>
      </c>
      <c r="U623" s="211">
        <f t="shared" si="331"/>
        <v>0</v>
      </c>
      <c r="V623" s="211">
        <f t="shared" si="331"/>
        <v>0</v>
      </c>
    </row>
    <row r="624" spans="2:22">
      <c r="B624" s="147" t="s">
        <v>445</v>
      </c>
      <c r="C624" s="147" t="s">
        <v>27</v>
      </c>
      <c r="D624" s="306" t="s">
        <v>446</v>
      </c>
      <c r="E624" s="292">
        <f t="shared" si="328"/>
        <v>0</v>
      </c>
      <c r="F624" s="211">
        <f>IF($E$624=0,0,F317*$E$624)</f>
        <v>0</v>
      </c>
      <c r="G624" s="211">
        <f t="shared" ref="G624:V624" si="332">IF($E$624=0,0,G317*$E$624)</f>
        <v>0</v>
      </c>
      <c r="H624" s="211">
        <f t="shared" si="332"/>
        <v>0</v>
      </c>
      <c r="I624" s="211">
        <f t="shared" si="332"/>
        <v>0</v>
      </c>
      <c r="J624" s="211">
        <f t="shared" si="332"/>
        <v>0</v>
      </c>
      <c r="K624" s="211">
        <f t="shared" si="332"/>
        <v>0</v>
      </c>
      <c r="L624" s="211">
        <f t="shared" si="332"/>
        <v>0</v>
      </c>
      <c r="M624" s="211">
        <f t="shared" si="332"/>
        <v>0</v>
      </c>
      <c r="N624" s="211">
        <f t="shared" si="332"/>
        <v>0</v>
      </c>
      <c r="O624" s="211">
        <f t="shared" si="332"/>
        <v>0</v>
      </c>
      <c r="P624" s="211">
        <f t="shared" si="332"/>
        <v>0</v>
      </c>
      <c r="Q624" s="211">
        <f t="shared" si="332"/>
        <v>0</v>
      </c>
      <c r="R624" s="211">
        <f t="shared" si="332"/>
        <v>0</v>
      </c>
      <c r="S624" s="211">
        <f t="shared" si="332"/>
        <v>0</v>
      </c>
      <c r="T624" s="211">
        <f t="shared" si="332"/>
        <v>0</v>
      </c>
      <c r="U624" s="211">
        <f t="shared" si="332"/>
        <v>0</v>
      </c>
      <c r="V624" s="211">
        <f t="shared" si="332"/>
        <v>0</v>
      </c>
    </row>
    <row r="625" spans="2:22">
      <c r="B625" s="147" t="s">
        <v>445</v>
      </c>
      <c r="C625" s="147" t="s">
        <v>37</v>
      </c>
      <c r="D625" s="306" t="s">
        <v>443</v>
      </c>
      <c r="E625" s="292">
        <f t="shared" si="328"/>
        <v>0</v>
      </c>
      <c r="F625" s="211">
        <f>IF($E$625=0,0,F318*$E$625)</f>
        <v>0</v>
      </c>
      <c r="G625" s="211">
        <f t="shared" ref="G625:V625" si="333">IF($E$625=0,0,G318*$E$625)</f>
        <v>0</v>
      </c>
      <c r="H625" s="211">
        <f t="shared" si="333"/>
        <v>0</v>
      </c>
      <c r="I625" s="211">
        <f t="shared" si="333"/>
        <v>0</v>
      </c>
      <c r="J625" s="211">
        <f t="shared" si="333"/>
        <v>0</v>
      </c>
      <c r="K625" s="211">
        <f t="shared" si="333"/>
        <v>0</v>
      </c>
      <c r="L625" s="211">
        <f t="shared" si="333"/>
        <v>0</v>
      </c>
      <c r="M625" s="211">
        <f t="shared" si="333"/>
        <v>0</v>
      </c>
      <c r="N625" s="211">
        <f t="shared" si="333"/>
        <v>0</v>
      </c>
      <c r="O625" s="211">
        <f t="shared" si="333"/>
        <v>0</v>
      </c>
      <c r="P625" s="211">
        <f t="shared" si="333"/>
        <v>0</v>
      </c>
      <c r="Q625" s="211">
        <f t="shared" si="333"/>
        <v>0</v>
      </c>
      <c r="R625" s="211">
        <f t="shared" si="333"/>
        <v>0</v>
      </c>
      <c r="S625" s="211">
        <f t="shared" si="333"/>
        <v>0</v>
      </c>
      <c r="T625" s="211">
        <f t="shared" si="333"/>
        <v>0</v>
      </c>
      <c r="U625" s="211">
        <f t="shared" si="333"/>
        <v>0</v>
      </c>
      <c r="V625" s="211">
        <f t="shared" si="333"/>
        <v>0</v>
      </c>
    </row>
    <row r="626" spans="2:22">
      <c r="B626" s="147" t="s">
        <v>447</v>
      </c>
      <c r="C626" s="147" t="s">
        <v>398</v>
      </c>
      <c r="D626" s="306" t="s">
        <v>448</v>
      </c>
      <c r="E626" s="292">
        <f t="shared" si="328"/>
        <v>0</v>
      </c>
      <c r="F626" s="211">
        <f t="shared" ref="F626:V626" si="334">IF($E$626=0,0,F319*$E$626)</f>
        <v>0</v>
      </c>
      <c r="G626" s="211">
        <f t="shared" si="334"/>
        <v>0</v>
      </c>
      <c r="H626" s="211">
        <f t="shared" si="334"/>
        <v>0</v>
      </c>
      <c r="I626" s="211">
        <f t="shared" si="334"/>
        <v>0</v>
      </c>
      <c r="J626" s="211">
        <f t="shared" si="334"/>
        <v>0</v>
      </c>
      <c r="K626" s="211">
        <f t="shared" si="334"/>
        <v>0</v>
      </c>
      <c r="L626" s="211">
        <f t="shared" si="334"/>
        <v>0</v>
      </c>
      <c r="M626" s="211">
        <f t="shared" si="334"/>
        <v>0</v>
      </c>
      <c r="N626" s="211">
        <f t="shared" si="334"/>
        <v>0</v>
      </c>
      <c r="O626" s="211">
        <f t="shared" si="334"/>
        <v>0</v>
      </c>
      <c r="P626" s="211">
        <f t="shared" si="334"/>
        <v>0</v>
      </c>
      <c r="Q626" s="211">
        <f t="shared" si="334"/>
        <v>0</v>
      </c>
      <c r="R626" s="211">
        <f t="shared" si="334"/>
        <v>0</v>
      </c>
      <c r="S626" s="211">
        <f t="shared" si="334"/>
        <v>0</v>
      </c>
      <c r="T626" s="211">
        <f t="shared" si="334"/>
        <v>0</v>
      </c>
      <c r="U626" s="211">
        <f t="shared" si="334"/>
        <v>0</v>
      </c>
      <c r="V626" s="211">
        <f t="shared" si="334"/>
        <v>0</v>
      </c>
    </row>
    <row r="627" spans="2:22">
      <c r="B627" s="147"/>
      <c r="C627" s="147"/>
      <c r="D627" s="306"/>
      <c r="F627" s="211"/>
      <c r="G627" s="211"/>
      <c r="H627" s="211"/>
      <c r="I627" s="211"/>
      <c r="J627" s="211"/>
      <c r="K627" s="211"/>
      <c r="L627" s="211"/>
      <c r="M627" s="211"/>
      <c r="N627" s="211"/>
      <c r="O627" s="211"/>
      <c r="P627" s="211"/>
      <c r="Q627" s="211"/>
      <c r="R627" s="211"/>
      <c r="S627" s="211"/>
      <c r="T627" s="211"/>
      <c r="U627" s="211"/>
      <c r="V627" s="211"/>
    </row>
    <row r="628" spans="2:22">
      <c r="B628" s="147" t="s">
        <v>209</v>
      </c>
      <c r="C628" s="147" t="s">
        <v>211</v>
      </c>
      <c r="D628" s="306" t="s">
        <v>210</v>
      </c>
      <c r="E628" s="292">
        <f>E321</f>
        <v>0</v>
      </c>
      <c r="F628" s="211">
        <f>IF($E$628=0,0,F321*$E$628)</f>
        <v>0</v>
      </c>
      <c r="G628" s="211">
        <f t="shared" ref="G628:V628" si="335">IF($E$628=0,0,G321*$E$628)</f>
        <v>0</v>
      </c>
      <c r="H628" s="211">
        <f t="shared" si="335"/>
        <v>0</v>
      </c>
      <c r="I628" s="211">
        <f>IF($E$628=0,0,I321*$E$628)</f>
        <v>0</v>
      </c>
      <c r="J628" s="211">
        <f t="shared" si="335"/>
        <v>0</v>
      </c>
      <c r="K628" s="211">
        <f t="shared" si="335"/>
        <v>0</v>
      </c>
      <c r="L628" s="211">
        <f t="shared" si="335"/>
        <v>0</v>
      </c>
      <c r="M628" s="211">
        <f t="shared" si="335"/>
        <v>0</v>
      </c>
      <c r="N628" s="211">
        <f t="shared" si="335"/>
        <v>0</v>
      </c>
      <c r="O628" s="211">
        <f t="shared" si="335"/>
        <v>0</v>
      </c>
      <c r="P628" s="211">
        <f t="shared" si="335"/>
        <v>0</v>
      </c>
      <c r="Q628" s="211">
        <f t="shared" si="335"/>
        <v>0</v>
      </c>
      <c r="R628" s="211">
        <f t="shared" si="335"/>
        <v>0</v>
      </c>
      <c r="S628" s="211">
        <f t="shared" si="335"/>
        <v>0</v>
      </c>
      <c r="T628" s="211">
        <f t="shared" si="335"/>
        <v>0</v>
      </c>
      <c r="U628" s="211">
        <f t="shared" si="335"/>
        <v>0</v>
      </c>
      <c r="V628" s="211">
        <f t="shared" si="335"/>
        <v>0</v>
      </c>
    </row>
    <row r="629" spans="2:22">
      <c r="B629" s="147" t="s">
        <v>212</v>
      </c>
      <c r="C629" s="147" t="s">
        <v>211</v>
      </c>
      <c r="D629" s="306" t="s">
        <v>213</v>
      </c>
      <c r="E629" s="292">
        <f>E322</f>
        <v>0</v>
      </c>
      <c r="F629" s="211">
        <f>IF($E$629=0,0,F322*$E$629)</f>
        <v>0</v>
      </c>
      <c r="G629" s="211">
        <f>IF($E$629=0,0,G322*$E$629)</f>
        <v>0</v>
      </c>
      <c r="H629" s="211">
        <f t="shared" ref="H629:V629" si="336">IF($E$629=0,0,H322*$E$629)</f>
        <v>0</v>
      </c>
      <c r="I629" s="211">
        <f t="shared" si="336"/>
        <v>0</v>
      </c>
      <c r="J629" s="211">
        <f t="shared" si="336"/>
        <v>0</v>
      </c>
      <c r="K629" s="211">
        <f t="shared" si="336"/>
        <v>0</v>
      </c>
      <c r="L629" s="211">
        <f t="shared" si="336"/>
        <v>0</v>
      </c>
      <c r="M629" s="211">
        <f t="shared" si="336"/>
        <v>0</v>
      </c>
      <c r="N629" s="211">
        <f t="shared" si="336"/>
        <v>0</v>
      </c>
      <c r="O629" s="211">
        <f t="shared" si="336"/>
        <v>0</v>
      </c>
      <c r="P629" s="211">
        <f t="shared" si="336"/>
        <v>0</v>
      </c>
      <c r="Q629" s="211">
        <f t="shared" si="336"/>
        <v>0</v>
      </c>
      <c r="R629" s="211">
        <f t="shared" si="336"/>
        <v>0</v>
      </c>
      <c r="S629" s="211">
        <f t="shared" si="336"/>
        <v>0</v>
      </c>
      <c r="T629" s="211">
        <f t="shared" si="336"/>
        <v>0</v>
      </c>
      <c r="U629" s="211">
        <f t="shared" si="336"/>
        <v>0</v>
      </c>
      <c r="V629" s="211">
        <f t="shared" si="336"/>
        <v>0</v>
      </c>
    </row>
    <row r="630" spans="2:22">
      <c r="B630" s="147" t="s">
        <v>214</v>
      </c>
      <c r="C630" s="147" t="s">
        <v>211</v>
      </c>
      <c r="D630" s="306" t="s">
        <v>215</v>
      </c>
      <c r="E630" s="292">
        <f>E323</f>
        <v>0</v>
      </c>
      <c r="F630" s="211">
        <f>IF($E$630=0,0,F323*$E$630)</f>
        <v>0</v>
      </c>
      <c r="G630" s="211">
        <f>IF($E$630=0,0,G323*$E$630)</f>
        <v>0</v>
      </c>
      <c r="H630" s="211">
        <f t="shared" ref="H630:V630" si="337">IF($E$630=0,0,H323*$E$630)</f>
        <v>0</v>
      </c>
      <c r="I630" s="211">
        <f t="shared" si="337"/>
        <v>0</v>
      </c>
      <c r="J630" s="211">
        <f t="shared" si="337"/>
        <v>0</v>
      </c>
      <c r="K630" s="211">
        <f t="shared" si="337"/>
        <v>0</v>
      </c>
      <c r="L630" s="211">
        <f t="shared" si="337"/>
        <v>0</v>
      </c>
      <c r="M630" s="211">
        <f t="shared" si="337"/>
        <v>0</v>
      </c>
      <c r="N630" s="211">
        <f t="shared" si="337"/>
        <v>0</v>
      </c>
      <c r="O630" s="211">
        <f t="shared" si="337"/>
        <v>0</v>
      </c>
      <c r="P630" s="211">
        <f t="shared" si="337"/>
        <v>0</v>
      </c>
      <c r="Q630" s="211">
        <f t="shared" si="337"/>
        <v>0</v>
      </c>
      <c r="R630" s="211">
        <f t="shared" si="337"/>
        <v>0</v>
      </c>
      <c r="S630" s="211">
        <f t="shared" si="337"/>
        <v>0</v>
      </c>
      <c r="T630" s="211">
        <f t="shared" si="337"/>
        <v>0</v>
      </c>
      <c r="U630" s="211">
        <f>IF($E$630=0,0,U323*$E$630)</f>
        <v>0</v>
      </c>
      <c r="V630" s="211">
        <f t="shared" si="337"/>
        <v>0</v>
      </c>
    </row>
    <row r="631" spans="2:22">
      <c r="B631" s="147" t="s">
        <v>216</v>
      </c>
      <c r="C631" s="147" t="s">
        <v>211</v>
      </c>
      <c r="D631" s="306" t="s">
        <v>217</v>
      </c>
      <c r="E631" s="292">
        <f>E324</f>
        <v>0</v>
      </c>
      <c r="F631" s="211">
        <f>IF($E$631=0,0,F324*$E$631)</f>
        <v>0</v>
      </c>
      <c r="G631" s="211">
        <f>IF($E$631=0,0,G324*$E$631)</f>
        <v>0</v>
      </c>
      <c r="H631" s="211">
        <f t="shared" ref="H631:V631" si="338">IF($E$631=0,0,H324*$E$631)</f>
        <v>0</v>
      </c>
      <c r="I631" s="211">
        <f t="shared" si="338"/>
        <v>0</v>
      </c>
      <c r="J631" s="211">
        <f t="shared" si="338"/>
        <v>0</v>
      </c>
      <c r="K631" s="211">
        <f t="shared" si="338"/>
        <v>0</v>
      </c>
      <c r="L631" s="211">
        <f t="shared" si="338"/>
        <v>0</v>
      </c>
      <c r="M631" s="211">
        <f t="shared" si="338"/>
        <v>0</v>
      </c>
      <c r="N631" s="211">
        <f t="shared" si="338"/>
        <v>0</v>
      </c>
      <c r="O631" s="211">
        <f t="shared" si="338"/>
        <v>0</v>
      </c>
      <c r="P631" s="211">
        <f t="shared" si="338"/>
        <v>0</v>
      </c>
      <c r="Q631" s="211">
        <f t="shared" si="338"/>
        <v>0</v>
      </c>
      <c r="R631" s="211">
        <f t="shared" si="338"/>
        <v>0</v>
      </c>
      <c r="S631" s="211">
        <f t="shared" si="338"/>
        <v>0</v>
      </c>
      <c r="T631" s="211">
        <f t="shared" si="338"/>
        <v>0</v>
      </c>
      <c r="U631" s="211">
        <f t="shared" si="338"/>
        <v>0</v>
      </c>
      <c r="V631" s="211">
        <f t="shared" si="338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Sheet</vt:lpstr>
      <vt:lpstr>Color Codes</vt:lpstr>
      <vt:lpstr>Bolt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jo jo</cp:lastModifiedBy>
  <dcterms:created xsi:type="dcterms:W3CDTF">2016-06-14T23:24:28Z</dcterms:created>
  <dcterms:modified xsi:type="dcterms:W3CDTF">2018-07-10T05:58:51Z</dcterms:modified>
</cp:coreProperties>
</file>